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【教育データベース】キャリア支援室\"/>
    </mc:Choice>
  </mc:AlternateContent>
  <xr:revisionPtr revIDLastSave="0" documentId="13_ncr:1_{17617FB3-3CDB-47E0-B230-9C03AC2F3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5" r:id="rId1"/>
    <sheet name="17）求人会社数" sheetId="1" r:id="rId2"/>
    <sheet name="18）求人倍率、就職率" sheetId="2" r:id="rId3"/>
    <sheet name="19）県内外への就職割合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F31" i="2" s="1"/>
  <c r="C31" i="2"/>
  <c r="D31" i="2"/>
  <c r="E31" i="2"/>
  <c r="O32" i="1"/>
  <c r="R32" i="1" s="1"/>
  <c r="G31" i="2" s="1"/>
  <c r="B29" i="2" l="1"/>
  <c r="C29" i="2"/>
  <c r="D29" i="2"/>
  <c r="E29" i="2"/>
  <c r="B30" i="2"/>
  <c r="C30" i="2"/>
  <c r="D30" i="2"/>
  <c r="E30" i="2"/>
  <c r="O31" i="1"/>
  <c r="R31" i="1" s="1"/>
  <c r="G30" i="2" s="1"/>
  <c r="O30" i="1"/>
  <c r="R30" i="1" s="1"/>
  <c r="G29" i="2" s="1"/>
  <c r="F30" i="2" l="1"/>
  <c r="F29" i="2"/>
  <c r="E28" i="2"/>
  <c r="D28" i="2"/>
  <c r="C28" i="2"/>
  <c r="B28" i="2"/>
  <c r="B27" i="2"/>
  <c r="O29" i="1"/>
  <c r="R29" i="1" s="1"/>
  <c r="G28" i="2" s="1"/>
  <c r="E27" i="2"/>
  <c r="D27" i="2"/>
  <c r="C27" i="2"/>
  <c r="O28" i="1"/>
  <c r="R28" i="1" s="1"/>
  <c r="G27" i="2" s="1"/>
  <c r="B26" i="2"/>
  <c r="B24" i="2"/>
  <c r="C24" i="2"/>
  <c r="D24" i="2"/>
  <c r="E24" i="2"/>
  <c r="C26" i="2"/>
  <c r="D26" i="2"/>
  <c r="E26" i="2"/>
  <c r="B25" i="2"/>
  <c r="C25" i="2"/>
  <c r="D25" i="2"/>
  <c r="E25" i="2"/>
  <c r="O27" i="1"/>
  <c r="R27" i="1" s="1"/>
  <c r="G26" i="2" s="1"/>
  <c r="O26" i="1"/>
  <c r="R26" i="1" s="1"/>
  <c r="G25" i="2" s="1"/>
  <c r="O25" i="1"/>
  <c r="R25" i="1" s="1"/>
  <c r="G24" i="2" s="1"/>
  <c r="O24" i="1"/>
  <c r="R24" i="1" s="1"/>
  <c r="G23" i="2" s="1"/>
  <c r="O23" i="1"/>
  <c r="R23" i="1" s="1"/>
  <c r="G22" i="2" s="1"/>
  <c r="O22" i="1"/>
  <c r="R22" i="1" s="1"/>
  <c r="G21" i="2" s="1"/>
  <c r="O21" i="1"/>
  <c r="R21" i="1" s="1"/>
  <c r="G20" i="2" s="1"/>
  <c r="O20" i="1"/>
  <c r="R20" i="1" s="1"/>
  <c r="G19" i="2" s="1"/>
  <c r="O19" i="1"/>
  <c r="R19" i="1" s="1"/>
  <c r="G18" i="2" s="1"/>
  <c r="O18" i="1"/>
  <c r="R18" i="1" s="1"/>
  <c r="G17" i="2" s="1"/>
  <c r="O17" i="1"/>
  <c r="P17" i="1"/>
  <c r="R17" i="1" s="1"/>
  <c r="G16" i="2" s="1"/>
  <c r="O16" i="1"/>
  <c r="R16" i="1" s="1"/>
  <c r="G15" i="2" s="1"/>
  <c r="O15" i="1"/>
  <c r="R15" i="1" s="1"/>
  <c r="G14" i="2" s="1"/>
  <c r="O14" i="1"/>
  <c r="R14" i="1" s="1"/>
  <c r="G13" i="2" s="1"/>
  <c r="O13" i="1"/>
  <c r="R13" i="1" s="1"/>
  <c r="G12" i="2" s="1"/>
  <c r="O12" i="1"/>
  <c r="R12" i="1" s="1"/>
  <c r="G11" i="2" s="1"/>
  <c r="O11" i="1"/>
  <c r="R11" i="1"/>
  <c r="G10" i="2" s="1"/>
  <c r="O10" i="1"/>
  <c r="R10" i="1" s="1"/>
  <c r="G9" i="2" s="1"/>
  <c r="O9" i="1"/>
  <c r="R9" i="1" s="1"/>
  <c r="G8" i="2" s="1"/>
  <c r="O8" i="1"/>
  <c r="R8" i="1" s="1"/>
  <c r="G7" i="2" s="1"/>
  <c r="O7" i="1"/>
  <c r="R7" i="1" s="1"/>
  <c r="G6" i="2" s="1"/>
  <c r="O6" i="1"/>
  <c r="R6" i="1" s="1"/>
  <c r="G5" i="2" s="1"/>
  <c r="B5" i="2"/>
  <c r="C5" i="2"/>
  <c r="D5" i="2"/>
  <c r="E5" i="2"/>
  <c r="B23" i="2"/>
  <c r="C23" i="2"/>
  <c r="D23" i="2"/>
  <c r="E23" i="2"/>
  <c r="E22" i="2"/>
  <c r="D22" i="2"/>
  <c r="C22" i="2"/>
  <c r="B22" i="2"/>
  <c r="E20" i="2"/>
  <c r="D20" i="2"/>
  <c r="C20" i="2"/>
  <c r="B20" i="2"/>
  <c r="E21" i="2"/>
  <c r="D21" i="2"/>
  <c r="C21" i="2"/>
  <c r="B21" i="2"/>
  <c r="E19" i="2"/>
  <c r="D19" i="2"/>
  <c r="C19" i="2"/>
  <c r="B19" i="2"/>
  <c r="B18" i="2"/>
  <c r="E18" i="2"/>
  <c r="D18" i="2"/>
  <c r="C18" i="2"/>
  <c r="B17" i="2"/>
  <c r="C17" i="2"/>
  <c r="D17" i="2"/>
  <c r="E17" i="2"/>
  <c r="B16" i="2"/>
  <c r="C16" i="2"/>
  <c r="D16" i="2"/>
  <c r="E16" i="2"/>
  <c r="B15" i="2"/>
  <c r="C15" i="2"/>
  <c r="D15" i="2"/>
  <c r="E15" i="2"/>
  <c r="B14" i="2"/>
  <c r="C14" i="2"/>
  <c r="D14" i="2"/>
  <c r="E14" i="2"/>
  <c r="B13" i="2"/>
  <c r="C13" i="2"/>
  <c r="D13" i="2"/>
  <c r="E13" i="2"/>
  <c r="B12" i="2"/>
  <c r="C12" i="2"/>
  <c r="D12" i="2"/>
  <c r="E12" i="2"/>
  <c r="B11" i="2"/>
  <c r="C11" i="2"/>
  <c r="D11" i="2"/>
  <c r="E11" i="2"/>
  <c r="B10" i="2"/>
  <c r="C10" i="2"/>
  <c r="D10" i="2"/>
  <c r="E10" i="2"/>
  <c r="B9" i="2"/>
  <c r="C9" i="2"/>
  <c r="D9" i="2"/>
  <c r="E9" i="2"/>
  <c r="B8" i="2"/>
  <c r="C8" i="2"/>
  <c r="D8" i="2"/>
  <c r="E8" i="2"/>
  <c r="B7" i="2"/>
  <c r="C7" i="2"/>
  <c r="D7" i="2"/>
  <c r="E7" i="2"/>
  <c r="B6" i="2"/>
  <c r="C6" i="2"/>
  <c r="D6" i="2"/>
  <c r="E6" i="2"/>
  <c r="F11" i="2" l="1"/>
  <c r="F28" i="2"/>
  <c r="F19" i="2"/>
  <c r="F22" i="2"/>
  <c r="F10" i="2"/>
  <c r="F15" i="2"/>
  <c r="F18" i="2"/>
  <c r="F8" i="2"/>
  <c r="F5" i="2"/>
  <c r="F24" i="2"/>
  <c r="F17" i="2"/>
  <c r="F27" i="2"/>
  <c r="F26" i="2"/>
  <c r="F23" i="2"/>
  <c r="F21" i="2"/>
  <c r="F20" i="2"/>
  <c r="F7" i="2"/>
  <c r="F13" i="2"/>
  <c r="F6" i="2"/>
  <c r="F9" i="2"/>
  <c r="F16" i="2"/>
  <c r="F14" i="2"/>
  <c r="F12" i="2"/>
  <c r="F25" i="2"/>
</calcChain>
</file>

<file path=xl/sharedStrings.xml><?xml version="1.0" encoding="utf-8"?>
<sst xmlns="http://schemas.openxmlformats.org/spreadsheetml/2006/main" count="39" uniqueCount="27">
  <si>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</si>
  <si>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</si>
  <si>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電子制御</t>
    <rPh sb="0" eb="2">
      <t>デンシ</t>
    </rPh>
    <rPh sb="2" eb="4">
      <t>セイギョ</t>
    </rPh>
    <phoneticPr fontId="1"/>
  </si>
  <si>
    <t>物質</t>
    <rPh sb="0" eb="2">
      <t>ブッシツ</t>
    </rPh>
    <phoneticPr fontId="1"/>
  </si>
  <si>
    <t>就職率</t>
    <rPh sb="0" eb="3">
      <t>シュウショクリツ</t>
    </rPh>
    <phoneticPr fontId="1"/>
  </si>
  <si>
    <t>年度</t>
    <rPh sb="0" eb="2">
      <t>ネンド</t>
    </rPh>
    <phoneticPr fontId="1"/>
  </si>
  <si>
    <t>17）求人会社数</t>
    <phoneticPr fontId="1"/>
  </si>
  <si>
    <t>18）求人倍率、就職率</t>
    <rPh sb="3" eb="5">
      <t>キュウジン</t>
    </rPh>
    <rPh sb="5" eb="7">
      <t>バイリツ</t>
    </rPh>
    <rPh sb="8" eb="10">
      <t>シュウショク</t>
    </rPh>
    <rPh sb="10" eb="11">
      <t>リツ</t>
    </rPh>
    <phoneticPr fontId="1"/>
  </si>
  <si>
    <t>平均倍率</t>
    <rPh sb="0" eb="2">
      <t>ヘイキン</t>
    </rPh>
    <rPh sb="2" eb="4">
      <t>バイリツ</t>
    </rPh>
    <phoneticPr fontId="1"/>
  </si>
  <si>
    <t>求人会社数</t>
    <rPh sb="0" eb="2">
      <t>キュウジン</t>
    </rPh>
    <rPh sb="2" eb="5">
      <t>カイシャスウ</t>
    </rPh>
    <phoneticPr fontId="1"/>
  </si>
  <si>
    <t>就職決定者</t>
    <rPh sb="0" eb="2">
      <t>シュウショク</t>
    </rPh>
    <rPh sb="2" eb="5">
      <t>ケッテイシャ</t>
    </rPh>
    <phoneticPr fontId="1"/>
  </si>
  <si>
    <t>就職決定者計(a)</t>
    <rPh sb="0" eb="2">
      <t>シュウショク</t>
    </rPh>
    <rPh sb="2" eb="4">
      <t>ケッテイ</t>
    </rPh>
    <rPh sb="4" eb="5">
      <t>シャ</t>
    </rPh>
    <rPh sb="5" eb="6">
      <t>ケイ</t>
    </rPh>
    <phoneticPr fontId="1"/>
  </si>
  <si>
    <t>就職希望者数(b)</t>
    <rPh sb="0" eb="2">
      <t>シュウショク</t>
    </rPh>
    <rPh sb="2" eb="5">
      <t>キボウシャ</t>
    </rPh>
    <rPh sb="5" eb="6">
      <t>スウ</t>
    </rPh>
    <phoneticPr fontId="1"/>
  </si>
  <si>
    <t>就職率
(a/b)</t>
    <rPh sb="0" eb="3">
      <t>シュウショクリツ</t>
    </rPh>
    <phoneticPr fontId="1"/>
  </si>
  <si>
    <t>（単位：％）</t>
    <rPh sb="1" eb="3">
      <t>タンイ</t>
    </rPh>
    <phoneticPr fontId="1"/>
  </si>
  <si>
    <t>※　各学科の求人倍率 ＝ 求人企業数 ／ 就職者数</t>
    <rPh sb="2" eb="5">
      <t>カクガッカ</t>
    </rPh>
    <rPh sb="6" eb="8">
      <t>キュウジン</t>
    </rPh>
    <rPh sb="8" eb="10">
      <t>バイリツ</t>
    </rPh>
    <rPh sb="13" eb="15">
      <t>キュウジン</t>
    </rPh>
    <rPh sb="15" eb="17">
      <t>キギョウ</t>
    </rPh>
    <rPh sb="17" eb="18">
      <t>スウ</t>
    </rPh>
    <rPh sb="21" eb="23">
      <t>シュウショク</t>
    </rPh>
    <rPh sb="23" eb="24">
      <t>シャ</t>
    </rPh>
    <rPh sb="24" eb="25">
      <t>スウ</t>
    </rPh>
    <phoneticPr fontId="1"/>
  </si>
  <si>
    <t>目　　次</t>
    <rPh sb="0" eb="1">
      <t>メ</t>
    </rPh>
    <rPh sb="3" eb="4">
      <t>ツギ</t>
    </rPh>
    <phoneticPr fontId="1"/>
  </si>
  <si>
    <t>求人会社数</t>
    <phoneticPr fontId="1"/>
  </si>
  <si>
    <t>求人倍率、就職率</t>
    <phoneticPr fontId="1"/>
  </si>
  <si>
    <t>※ 希望する項目をクリックすると、それぞれのシートに移動します。</t>
    <rPh sb="2" eb="4">
      <t>キボウ</t>
    </rPh>
    <rPh sb="6" eb="8">
      <t>コウモク</t>
    </rPh>
    <rPh sb="26" eb="28">
      <t>イドウ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</si>
  <si>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</si>
  <si>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</si>
  <si>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（単位：人）</t>
    <rPh sb="1" eb="3">
      <t>タンイ</t>
    </rPh>
    <rPh sb="4" eb="5">
      <t>ヒト</t>
    </rPh>
    <phoneticPr fontId="1"/>
  </si>
  <si>
    <t>19）県内外への就職割合</t>
    <rPh sb="3" eb="5">
      <t>ケンナイ</t>
    </rPh>
    <rPh sb="5" eb="6">
      <t>ガイ</t>
    </rPh>
    <rPh sb="8" eb="10">
      <t>シュウショク</t>
    </rPh>
    <rPh sb="10" eb="12">
      <t>ワリアイ</t>
    </rPh>
    <phoneticPr fontId="1"/>
  </si>
  <si>
    <t>県内外への就職割合</t>
    <phoneticPr fontId="1"/>
  </si>
  <si>
    <t>番号</t>
    <rPh sb="0" eb="2">
      <t>バンゴウ</t>
    </rPh>
    <phoneticPr fontId="1"/>
  </si>
  <si>
    <t>項　　　　　　目</t>
    <rPh sb="0" eb="1">
      <t>コウ</t>
    </rPh>
    <rPh sb="7" eb="8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</si>
</sst>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社&quot;"/>
    <numFmt numFmtId="177" formatCode="#,##0&quot;人&quot;"/>
    <numFmt numFmtId="178" formatCode="#,##0&quot;　&quot;"/>
    <numFmt numFmtId="179" formatCode="0.0%"/>
    <numFmt numFmtId="180" formatCode="#,##0_ "/>
    <numFmt numFmtId="181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177" fontId="6" fillId="0" borderId="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0" fontId="3" fillId="2" borderId="5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/>
    </xf>
    <xf numFmtId="179" fontId="0" fillId="0" borderId="0" xfId="2" applyNumberFormat="1" applyFont="1" applyAlignment="1">
      <alignment horizontal="center" vertical="center"/>
    </xf>
    <xf numFmtId="179" fontId="0" fillId="0" borderId="2" xfId="2" applyNumberFormat="1" applyFont="1" applyBorder="1" applyAlignment="1">
      <alignment horizontal="right" vertical="center"/>
    </xf>
    <xf numFmtId="180" fontId="0" fillId="0" borderId="2" xfId="2" applyNumberFormat="1" applyFont="1" applyBorder="1" applyAlignment="1">
      <alignment horizontal="center" vertical="center"/>
    </xf>
    <xf numFmtId="180" fontId="0" fillId="0" borderId="1" xfId="2" applyNumberFormat="1" applyFont="1" applyBorder="1" applyAlignment="1">
      <alignment horizontal="center" vertical="center"/>
    </xf>
    <xf numFmtId="181" fontId="0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78" fontId="6" fillId="0" borderId="9" xfId="0" applyNumberFormat="1" applyFont="1" applyBorder="1" applyAlignment="1">
      <alignment horizontal="right"/>
    </xf>
    <xf numFmtId="178" fontId="6" fillId="0" borderId="6" xfId="0" applyNumberFormat="1" applyFont="1" applyBorder="1" applyAlignment="1">
      <alignment horizontal="right"/>
    </xf>
    <xf numFmtId="178" fontId="6" fillId="0" borderId="9" xfId="0" applyNumberFormat="1" applyFont="1" applyBorder="1" applyAlignment="1">
      <alignment horizontal="center"/>
    </xf>
    <xf numFmtId="179" fontId="0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left" vertical="center" indent="1"/>
    </xf>
    <xf numFmtId="0" fontId="4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0" fillId="6" borderId="1" xfId="0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/>
    </xf>
    <xf numFmtId="0" fontId="0" fillId="0" borderId="9" xfId="0" applyBorder="1"/>
    <xf numFmtId="179" fontId="0" fillId="0" borderId="1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6223724916233"/>
          <c:y val="9.0592269791296337E-2"/>
          <c:w val="0.62298448425734421"/>
          <c:h val="0.6689895470383288"/>
        </c:manualLayout>
      </c:layout>
      <c:lineChart>
        <c:grouping val="standard"/>
        <c:varyColors val="0"/>
        <c:ser>
          <c:idx val="0"/>
          <c:order val="0"/>
          <c:tx>
            <c:strRef>
              <c:f>'17）求人会社数'!$C$4</c:f>
              <c:strCache>
                <c:ptCount val="1"/>
                <c:pt idx="0">
                  <c:v>機械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'17）求人会社数'!$B$28:$B$32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'17）求人会社数'!$C$28:$C$32</c:f>
              <c:numCache>
                <c:formatCode>#,##0"　"</c:formatCode>
                <c:ptCount val="5"/>
                <c:pt idx="0">
                  <c:v>1026</c:v>
                </c:pt>
                <c:pt idx="1">
                  <c:v>975</c:v>
                </c:pt>
                <c:pt idx="2">
                  <c:v>955</c:v>
                </c:pt>
                <c:pt idx="3">
                  <c:v>806</c:v>
                </c:pt>
                <c:pt idx="4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E-42EF-A83D-F60524F73862}"/>
            </c:ext>
          </c:extLst>
        </c:ser>
        <c:ser>
          <c:idx val="1"/>
          <c:order val="1"/>
          <c:tx>
            <c:strRef>
              <c:f>'17）求人会社数'!$F$4</c:f>
              <c:strCache>
                <c:ptCount val="1"/>
                <c:pt idx="0">
                  <c:v>電気電子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'17）求人会社数'!$B$28:$B$32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'17）求人会社数'!$F$28:$F$32</c:f>
              <c:numCache>
                <c:formatCode>#,##0"　"</c:formatCode>
                <c:ptCount val="5"/>
                <c:pt idx="0">
                  <c:v>1070</c:v>
                </c:pt>
                <c:pt idx="1">
                  <c:v>1001</c:v>
                </c:pt>
                <c:pt idx="2">
                  <c:v>996</c:v>
                </c:pt>
                <c:pt idx="3">
                  <c:v>840</c:v>
                </c:pt>
                <c:pt idx="4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E-42EF-A83D-F60524F73862}"/>
            </c:ext>
          </c:extLst>
        </c:ser>
        <c:ser>
          <c:idx val="2"/>
          <c:order val="2"/>
          <c:tx>
            <c:strRef>
              <c:f>'17）求人会社数'!$I$4</c:f>
              <c:strCache>
                <c:ptCount val="1"/>
                <c:pt idx="0">
                  <c:v>電子制御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'17）求人会社数'!$B$28:$B$32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'17）求人会社数'!$I$28:$I$32</c:f>
              <c:numCache>
                <c:formatCode>#,##0"　"</c:formatCode>
                <c:ptCount val="5"/>
                <c:pt idx="0">
                  <c:v>1049</c:v>
                </c:pt>
                <c:pt idx="1">
                  <c:v>973</c:v>
                </c:pt>
                <c:pt idx="2">
                  <c:v>966</c:v>
                </c:pt>
                <c:pt idx="3">
                  <c:v>805</c:v>
                </c:pt>
                <c:pt idx="4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E-42EF-A83D-F60524F73862}"/>
            </c:ext>
          </c:extLst>
        </c:ser>
        <c:ser>
          <c:idx val="3"/>
          <c:order val="3"/>
          <c:tx>
            <c:strRef>
              <c:f>'17）求人会社数'!$L$4</c:f>
              <c:strCache>
                <c:ptCount val="1"/>
                <c:pt idx="0">
                  <c:v>物質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'17）求人会社数'!$B$28:$B$32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'17）求人会社数'!$L$28:$L$32</c:f>
              <c:numCache>
                <c:formatCode>#,##0"　"</c:formatCode>
                <c:ptCount val="5"/>
                <c:pt idx="0">
                  <c:v>691</c:v>
                </c:pt>
                <c:pt idx="1">
                  <c:v>677</c:v>
                </c:pt>
                <c:pt idx="2">
                  <c:v>693</c:v>
                </c:pt>
                <c:pt idx="3">
                  <c:v>585</c:v>
                </c:pt>
                <c:pt idx="4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E-42EF-A83D-F60524F7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9360"/>
        <c:axId val="80588160"/>
      </c:lineChart>
      <c:catAx>
        <c:axId val="1267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2943590720514835"/>
              <c:y val="0.87108013937282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88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求人会社数</a:t>
                </a:r>
              </a:p>
            </c:rich>
          </c:tx>
          <c:layout>
            <c:manualLayout>
              <c:xMode val="edge"/>
              <c:yMode val="edge"/>
              <c:x val="3.2258064516129087E-2"/>
              <c:y val="0.289198606271777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&quot;　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7993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38794344255348"/>
          <c:y val="0.13588850174216041"/>
          <c:w val="0.18548408263483226"/>
          <c:h val="0.2543554006968643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0852017937245"/>
          <c:y val="7.8549964817145101E-2"/>
          <c:w val="0.70233516162319631"/>
          <c:h val="0.70694968335430686"/>
        </c:manualLayout>
      </c:layout>
      <c:lineChart>
        <c:grouping val="standard"/>
        <c:varyColors val="0"/>
        <c:ser>
          <c:idx val="4"/>
          <c:order val="0"/>
          <c:tx>
            <c:strRef>
              <c:f>'18）求人倍率、就職率'!$F$4</c:f>
              <c:strCache>
                <c:ptCount val="1"/>
                <c:pt idx="0">
                  <c:v>平均倍率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'18）求人倍率、就職率'!$A$27:$A$31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'18）求人倍率、就職率'!$F$27:$F$31</c:f>
              <c:numCache>
                <c:formatCode>General</c:formatCode>
                <c:ptCount val="5"/>
                <c:pt idx="0">
                  <c:v>39.6</c:v>
                </c:pt>
                <c:pt idx="1">
                  <c:v>36.5</c:v>
                </c:pt>
                <c:pt idx="2">
                  <c:v>38.700000000000003</c:v>
                </c:pt>
                <c:pt idx="3">
                  <c:v>31.5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9-493F-A6A8-7557E363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74240"/>
        <c:axId val="80592192"/>
      </c:lineChart>
      <c:lineChart>
        <c:grouping val="standard"/>
        <c:varyColors val="0"/>
        <c:ser>
          <c:idx val="5"/>
          <c:order val="1"/>
          <c:tx>
            <c:strRef>
              <c:f>'18）求人倍率、就職率'!$G$4</c:f>
              <c:strCache>
                <c:ptCount val="1"/>
                <c:pt idx="0">
                  <c:v>就職率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'18）求人倍率、就職率'!$A$27:$A$31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'18）求人倍率、就職率'!$G$27:$G$31</c:f>
              <c:numCache>
                <c:formatCode>#,##0.0_ </c:formatCode>
                <c:ptCount val="5"/>
                <c:pt idx="0">
                  <c:v>100</c:v>
                </c:pt>
                <c:pt idx="1">
                  <c:v>98.019801980198025</c:v>
                </c:pt>
                <c:pt idx="2">
                  <c:v>96.875</c:v>
                </c:pt>
                <c:pt idx="3">
                  <c:v>97.979797979797979</c:v>
                </c:pt>
                <c:pt idx="4">
                  <c:v>97.916666666666657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9-493F-A6A8-7557E363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75776"/>
        <c:axId val="92020736"/>
      </c:lineChart>
      <c:catAx>
        <c:axId val="16487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7085201793722042"/>
              <c:y val="0.8851976433459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59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921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求人倍率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</a:t>
                </a:r>
                <a:r>
                  <a:rPr lang="ja-JP" altLang="en-US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会社数</a:t>
                </a:r>
                <a:r>
                  <a:rPr lang="en-US" altLang="ja-JP" sz="12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5874439461883414E-2"/>
              <c:y val="0.2416921600811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874240"/>
        <c:crosses val="autoZero"/>
        <c:crossBetween val="between"/>
      </c:valAx>
      <c:catAx>
        <c:axId val="16487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2020736"/>
        <c:crosses val="autoZero"/>
        <c:auto val="1"/>
        <c:lblAlgn val="ctr"/>
        <c:lblOffset val="100"/>
        <c:noMultiLvlLbl val="0"/>
      </c:catAx>
      <c:valAx>
        <c:axId val="9202073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就職率（％）</a:t>
                </a:r>
              </a:p>
            </c:rich>
          </c:tx>
          <c:layout>
            <c:manualLayout>
              <c:xMode val="edge"/>
              <c:yMode val="edge"/>
              <c:x val="0.9394618834080728"/>
              <c:y val="0.30513626884252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87577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10762331838708"/>
          <c:y val="0.64350548326474377"/>
          <c:w val="0.23094170403587444"/>
          <c:h val="0.12386738666730095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進路割合!#REF!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C-476B-A227-30779F3944A7}"/>
            </c:ext>
          </c:extLst>
        </c:ser>
        <c:ser>
          <c:idx val="1"/>
          <c:order val="1"/>
          <c:tx>
            <c:v>進路割合!#REF!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C-476B-A227-30779F3944A7}"/>
            </c:ext>
          </c:extLst>
        </c:ser>
        <c:ser>
          <c:idx val="2"/>
          <c:order val="2"/>
          <c:tx>
            <c:v>進路割合!#REF!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C-476B-A227-30779F394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76819552"/>
        <c:axId val="1"/>
      </c:barChart>
      <c:catAx>
        <c:axId val="10768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81955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'19）県内外への就職割合'!$C$5</c:f>
              <c:strCache>
                <c:ptCount val="1"/>
                <c:pt idx="0">
                  <c:v>県内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'19）県内外への就職割合'!$C$6:$C$11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9-4756-9797-3017A98FE288}"/>
            </c:ext>
          </c:extLst>
        </c:ser>
        <c:ser>
          <c:idx val="1"/>
          <c:order val="1"/>
          <c:tx>
            <c:strRef>
              <c:f>'19）県内外への就職割合'!$D$5</c:f>
              <c:strCache>
                <c:ptCount val="1"/>
                <c:pt idx="0">
                  <c:v>県外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'19）県内外への就職割合'!$D$6:$D$11</c:f>
              <c:numCache>
                <c:formatCode>General</c:formatCode>
                <c:ptCount val="6"/>
                <c:pt idx="0">
                  <c:v>70</c:v>
                </c:pt>
                <c:pt idx="1">
                  <c:v>72</c:v>
                </c:pt>
                <c:pt idx="2">
                  <c:v>59</c:v>
                </c:pt>
                <c:pt idx="3">
                  <c:v>73</c:v>
                </c:pt>
                <c:pt idx="4">
                  <c:v>80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9-4756-9797-3017A98FE288}"/>
            </c:ext>
          </c:extLst>
        </c:ser>
        <c:ser>
          <c:idx val="2"/>
          <c:order val="2"/>
          <c:tx>
            <c:v>進路割合!#REF!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'19）県内外への就職割合'!$B$6:$B$11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</c:numCache>
            </c:numRef>
          </c:cat>
          <c:val>
            <c:numRef>
              <c:f>'19）県内外への就職割合'!#REF!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9-4756-9797-3017A98FE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76815552"/>
        <c:axId val="1"/>
      </c:barChart>
      <c:catAx>
        <c:axId val="10768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81555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1104148389524"/>
          <c:y val="9.0592334494773524E-2"/>
          <c:w val="0.69404587040982579"/>
          <c:h val="0.668989547038327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'19）県内外への就職割合'!$C$5</c:f>
              <c:strCache>
                <c:ptCount val="1"/>
                <c:pt idx="0">
                  <c:v>県内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'19）県内外への就職割合'!$C$28:$C$32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8-4A88-812A-54B6A39C2417}"/>
            </c:ext>
          </c:extLst>
        </c:ser>
        <c:ser>
          <c:idx val="1"/>
          <c:order val="1"/>
          <c:tx>
            <c:strRef>
              <c:f>'19）県内外への就職割合'!$D$5</c:f>
              <c:strCache>
                <c:ptCount val="1"/>
                <c:pt idx="0">
                  <c:v>県外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'19）県内外への就職割合'!$B$28:$B$32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'19）県内外への就職割合'!$D$28:$D$32</c:f>
              <c:numCache>
                <c:formatCode>General</c:formatCode>
                <c:ptCount val="5"/>
                <c:pt idx="0">
                  <c:v>94</c:v>
                </c:pt>
                <c:pt idx="1">
                  <c:v>88</c:v>
                </c:pt>
                <c:pt idx="2">
                  <c:v>88</c:v>
                </c:pt>
                <c:pt idx="3">
                  <c:v>92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8-4A88-812A-54B6A39C2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815952"/>
        <c:axId val="1"/>
      </c:barChart>
      <c:catAx>
        <c:axId val="107681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7022620184405378"/>
              <c:y val="0.871080056972400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81595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74418580381219"/>
          <c:y val="0.36236990853958956"/>
          <c:w val="0.10882964679116902"/>
          <c:h val="0.12891994302759935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259868</xdr:colOff>
      <xdr:row>33</xdr:row>
      <xdr:rowOff>59841</xdr:rowOff>
    </xdr:from>
    <xdr:to>
      <xdr:col>15</xdr:col>
      <xdr:colOff>174143</xdr:colOff>
      <xdr:row>57</xdr:row>
      <xdr:rowOff>37686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7937</xdr:rowOff>
    </xdr:from>
    <xdr:to>
      <xdr:col>7</xdr:col>
      <xdr:colOff>139700</xdr:colOff>
      <xdr:row>54</xdr:row>
      <xdr:rowOff>87312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556723D-B888-4233-A40E-53BC19016C28}"/>
            </a:ext>
          </a:extLst>
        </xdr:cNvPr>
        <xdr:cNvSpPr txBox="1">
          <a:spLocks noChangeArrowheads="1"/>
        </xdr:cNvSpPr>
      </xdr:nvSpPr>
      <xdr:spPr bwMode="auto">
        <a:xfrm>
          <a:off x="2743200" y="3600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物質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F317AC-52BC-4D0E-AF2C-FD6335874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4AB70806-CF07-4843-AC07-C305DCDCE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1244600</xdr:colOff>
      <xdr:row>33</xdr:row>
      <xdr:rowOff>63500</xdr:rowOff>
    </xdr:from>
    <xdr:to>
      <xdr:col>8</xdr:col>
      <xdr:colOff>12700</xdr:colOff>
      <xdr:row>49</xdr:row>
      <xdr:rowOff>53975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A3205471-6A51-4C25-8DA5-5C1DFA735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0.06494</cdr:y>
    </cdr:from>
    <cdr:to>
      <cdr:x>0.41669</cdr:x>
      <cdr:y>0.23244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257982" cy="1228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電子制御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0.08256</cdr:x>
      <cdr:y>0.06494</cdr:y>
    </cdr:from>
    <cdr:to>
      <cdr:x>0.30966</cdr:x>
      <cdr:y>0.23853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3" y="50800"/>
          <a:ext cx="166564" cy="127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機械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"/>
  <sheetViews>
    <sheetView tabSelected="1" workbookViewId="0">
      <selection activeCell="C6" sqref="C6"/>
    </sheetView>
  </sheetViews>
  <sheetFormatPr defaultRowHeight="45" customHeight="1" x14ac:dyDescent="0.15"/>
  <cols>
    <col min="1" max="1" width="14.375" style="37" customWidth="1"/>
    <col min="2" max="2" width="5.125" style="37" customWidth="1"/>
    <col min="3" max="3" width="25.75" style="37" customWidth="1"/>
    <col min="4" max="4" width="14.375" style="37" customWidth="1"/>
    <col min="5" max="16384" width="9" style="37"/>
  </cols>
  <sheetData>
    <row r="1" spans="1:4" ht="45" customHeight="1" x14ac:dyDescent="0.15">
      <c r="B1" s="50" t="s">
        <v>16</v>
      </c>
      <c r="C1" s="50"/>
    </row>
    <row r="2" spans="1:4" ht="27" customHeight="1" x14ac:dyDescent="0.15"/>
    <row r="3" spans="1:4" ht="45" customHeight="1" x14ac:dyDescent="0.15">
      <c r="B3" s="46" t="s">
        <v>25</v>
      </c>
      <c r="C3" s="46" t="s">
        <v>26</v>
      </c>
    </row>
    <row r="4" spans="1:4" ht="45" customHeight="1" x14ac:dyDescent="0.15">
      <c r="B4" s="39">
        <v>17</v>
      </c>
      <c r="C4" s="38" t="s">
        <v>17</v>
      </c>
    </row>
    <row r="5" spans="1:4" ht="45" customHeight="1" x14ac:dyDescent="0.15">
      <c r="B5" s="39">
        <v>18</v>
      </c>
      <c r="C5" s="38" t="s">
        <v>18</v>
      </c>
    </row>
    <row r="6" spans="1:4" ht="45" customHeight="1" x14ac:dyDescent="0.15">
      <c r="B6" s="39">
        <v>19</v>
      </c>
      <c r="C6" s="38" t="s">
        <v>24</v>
      </c>
    </row>
    <row r="7" spans="1:4" ht="45" customHeight="1" x14ac:dyDescent="0.15">
      <c r="A7" s="51" t="s">
        <v>19</v>
      </c>
      <c r="B7" s="51"/>
      <c r="C7" s="51"/>
      <c r="D7" s="51"/>
    </row>
  </sheetData>
  <mergeCells count="2">
    <mergeCell ref="B1:C1"/>
    <mergeCell ref="A7:D7"/>
  </mergeCells>
  <phoneticPr fontId="1"/>
  <hyperlinks>
    <hyperlink ref="C4" location="'17）求人会社数'!A1" display="17）求人会社数" xr:uid="{00000000-0004-0000-0000-000000000000}"/>
    <hyperlink ref="C5" location="'18）求人倍率、就職率'!A1" display="18）求人倍率、就職率" xr:uid="{00000000-0004-0000-0000-000001000000}"/>
    <hyperlink ref="B4" location="'17）求人会社数'!A1" display="17）" xr:uid="{00000000-0004-0000-0000-000002000000}"/>
    <hyperlink ref="B5" location="'18）求人倍率、就職率'!A1" display="18）" xr:uid="{00000000-0004-0000-0000-000003000000}"/>
    <hyperlink ref="C6" location="'18）求人倍率、就職率'!A1" display="18）求人倍率、就職率" xr:uid="{00000000-0004-0000-0000-000004000000}"/>
    <hyperlink ref="B6" location="'18）求人倍率、就職率'!A1" display="18）" xr:uid="{00000000-0004-0000-0000-000005000000}"/>
    <hyperlink ref="B6:C6" location="'19）県内外への就職割合'!A1" display="19）" xr:uid="{00000000-0004-0000-0000-000006000000}"/>
  </hyperlinks>
  <printOptions horizontalCentered="1"/>
  <pageMargins left="0.98425196850393704" right="0.9842519685039370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32"/>
  <sheetViews>
    <sheetView zoomScaleNormal="100"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G31" sqref="G31"/>
    </sheetView>
  </sheetViews>
  <sheetFormatPr defaultRowHeight="13.5" x14ac:dyDescent="0.15"/>
  <cols>
    <col min="1" max="1" width="3.5" customWidth="1"/>
    <col min="2" max="2" width="6.625" customWidth="1"/>
    <col min="3" max="4" width="8.625" customWidth="1"/>
    <col min="5" max="5" width="0.25" customWidth="1"/>
    <col min="6" max="7" width="8.625" customWidth="1"/>
    <col min="8" max="8" width="0.25" customWidth="1"/>
    <col min="9" max="10" width="8.625" customWidth="1"/>
    <col min="11" max="11" width="0.25" customWidth="1"/>
    <col min="12" max="13" width="8.625" customWidth="1"/>
    <col min="14" max="14" width="0.25" customWidth="1"/>
    <col min="15" max="15" width="7.75" customWidth="1"/>
    <col min="16" max="16" width="7.5" customWidth="1"/>
    <col min="17" max="17" width="0.25" customWidth="1"/>
    <col min="18" max="18" width="7.625" customWidth="1"/>
    <col min="19" max="19" width="5.5" customWidth="1"/>
  </cols>
  <sheetData>
    <row r="2" spans="2:20" ht="14.25" thickBot="1" x14ac:dyDescent="0.2">
      <c r="B2" s="54" t="s">
        <v>6</v>
      </c>
      <c r="C2" s="54"/>
    </row>
    <row r="3" spans="2:20" ht="15.75" customHeight="1" x14ac:dyDescent="0.15"/>
    <row r="4" spans="2:20" s="5" customFormat="1" ht="15" customHeight="1" x14ac:dyDescent="0.15">
      <c r="B4" s="52" t="s">
        <v>5</v>
      </c>
      <c r="C4" s="59" t="s">
        <v>0</v>
      </c>
      <c r="D4" s="60"/>
      <c r="E4" s="20"/>
      <c r="F4" s="59" t="s">
        <v>1</v>
      </c>
      <c r="G4" s="60"/>
      <c r="H4" s="20"/>
      <c r="I4" s="59" t="s">
        <v>2</v>
      </c>
      <c r="J4" s="60"/>
      <c r="K4" s="20"/>
      <c r="L4" s="59" t="s">
        <v>3</v>
      </c>
      <c r="M4" s="60"/>
      <c r="N4" s="20"/>
      <c r="O4" s="55" t="s">
        <v>11</v>
      </c>
      <c r="P4" s="55" t="s">
        <v>12</v>
      </c>
      <c r="Q4" s="20"/>
      <c r="R4" s="57" t="s">
        <v>13</v>
      </c>
    </row>
    <row r="5" spans="2:20" s="5" customFormat="1" ht="15" customHeight="1" thickBot="1" x14ac:dyDescent="0.2">
      <c r="B5" s="53"/>
      <c r="C5" s="6" t="s">
        <v>9</v>
      </c>
      <c r="D5" s="8" t="s">
        <v>10</v>
      </c>
      <c r="E5" s="21"/>
      <c r="F5" s="8" t="s">
        <v>9</v>
      </c>
      <c r="G5" s="8" t="s">
        <v>10</v>
      </c>
      <c r="H5" s="21"/>
      <c r="I5" s="8" t="s">
        <v>9</v>
      </c>
      <c r="J5" s="8" t="s">
        <v>10</v>
      </c>
      <c r="K5" s="21"/>
      <c r="L5" s="8" t="s">
        <v>9</v>
      </c>
      <c r="M5" s="8" t="s">
        <v>10</v>
      </c>
      <c r="N5" s="21"/>
      <c r="O5" s="56"/>
      <c r="P5" s="56"/>
      <c r="Q5" s="21"/>
      <c r="R5" s="58"/>
    </row>
    <row r="6" spans="2:20" s="5" customFormat="1" ht="15" customHeight="1" x14ac:dyDescent="0.15">
      <c r="B6" s="9">
        <v>9</v>
      </c>
      <c r="C6" s="22">
        <v>305</v>
      </c>
      <c r="D6" s="23">
        <v>20</v>
      </c>
      <c r="E6" s="23"/>
      <c r="F6" s="22">
        <v>365</v>
      </c>
      <c r="G6" s="23">
        <v>18</v>
      </c>
      <c r="H6" s="23"/>
      <c r="I6" s="22">
        <v>317</v>
      </c>
      <c r="J6" s="23">
        <v>20</v>
      </c>
      <c r="K6" s="23"/>
      <c r="L6" s="22">
        <v>197</v>
      </c>
      <c r="M6" s="23">
        <v>18</v>
      </c>
      <c r="N6" s="23"/>
      <c r="O6" s="23">
        <f>D6+G6+J6+M6</f>
        <v>76</v>
      </c>
      <c r="P6" s="23">
        <v>76</v>
      </c>
      <c r="Q6" s="16"/>
      <c r="R6" s="28">
        <f>O6/P6</f>
        <v>1</v>
      </c>
      <c r="T6" s="27"/>
    </row>
    <row r="7" spans="2:20" s="5" customFormat="1" ht="15" customHeight="1" x14ac:dyDescent="0.15">
      <c r="B7" s="10">
        <v>10</v>
      </c>
      <c r="C7" s="24">
        <v>318</v>
      </c>
      <c r="D7" s="24">
        <v>18</v>
      </c>
      <c r="E7" s="24"/>
      <c r="F7" s="24">
        <v>278</v>
      </c>
      <c r="G7" s="24">
        <v>21</v>
      </c>
      <c r="H7" s="24"/>
      <c r="I7" s="24">
        <v>287</v>
      </c>
      <c r="J7" s="24">
        <v>26</v>
      </c>
      <c r="K7" s="24"/>
      <c r="L7" s="24">
        <v>175</v>
      </c>
      <c r="M7" s="24">
        <v>14</v>
      </c>
      <c r="N7" s="24"/>
      <c r="O7" s="24">
        <f>D7+G7+J7+M7</f>
        <v>79</v>
      </c>
      <c r="P7" s="24">
        <v>79</v>
      </c>
      <c r="Q7" s="17"/>
      <c r="R7" s="28">
        <f>O7/P7</f>
        <v>1</v>
      </c>
      <c r="T7" s="27"/>
    </row>
    <row r="8" spans="2:20" s="5" customFormat="1" ht="15" customHeight="1" x14ac:dyDescent="0.15">
      <c r="B8" s="10">
        <v>11</v>
      </c>
      <c r="C8" s="24">
        <v>186</v>
      </c>
      <c r="D8" s="24">
        <v>16</v>
      </c>
      <c r="E8" s="24"/>
      <c r="F8" s="24">
        <v>225</v>
      </c>
      <c r="G8" s="24">
        <v>16</v>
      </c>
      <c r="H8" s="24"/>
      <c r="I8" s="24">
        <v>205</v>
      </c>
      <c r="J8" s="24">
        <v>26</v>
      </c>
      <c r="K8" s="24"/>
      <c r="L8" s="24">
        <v>118</v>
      </c>
      <c r="M8" s="24">
        <v>16</v>
      </c>
      <c r="N8" s="24"/>
      <c r="O8" s="24">
        <f t="shared" ref="O8:O31" si="0">D8+G8+J8+M8</f>
        <v>74</v>
      </c>
      <c r="P8" s="24">
        <v>74</v>
      </c>
      <c r="Q8" s="17"/>
      <c r="R8" s="28">
        <f t="shared" ref="R8:R25" si="1">O8/P8</f>
        <v>1</v>
      </c>
      <c r="T8" s="27"/>
    </row>
    <row r="9" spans="2:20" s="5" customFormat="1" ht="15" customHeight="1" x14ac:dyDescent="0.15">
      <c r="B9" s="10">
        <v>12</v>
      </c>
      <c r="C9" s="24">
        <v>244</v>
      </c>
      <c r="D9" s="24">
        <v>19</v>
      </c>
      <c r="E9" s="24"/>
      <c r="F9" s="24">
        <v>288</v>
      </c>
      <c r="G9" s="24">
        <v>21</v>
      </c>
      <c r="H9" s="24"/>
      <c r="I9" s="24">
        <v>236</v>
      </c>
      <c r="J9" s="24">
        <v>30</v>
      </c>
      <c r="K9" s="24"/>
      <c r="L9" s="24">
        <v>159</v>
      </c>
      <c r="M9" s="24">
        <v>14</v>
      </c>
      <c r="N9" s="24"/>
      <c r="O9" s="24">
        <f t="shared" si="0"/>
        <v>84</v>
      </c>
      <c r="P9" s="24">
        <v>84</v>
      </c>
      <c r="Q9" s="17"/>
      <c r="R9" s="28">
        <f t="shared" si="1"/>
        <v>1</v>
      </c>
      <c r="T9" s="27"/>
    </row>
    <row r="10" spans="2:20" s="5" customFormat="1" ht="15" customHeight="1" x14ac:dyDescent="0.15">
      <c r="B10" s="10">
        <v>13</v>
      </c>
      <c r="C10" s="24">
        <v>258</v>
      </c>
      <c r="D10" s="24">
        <v>19</v>
      </c>
      <c r="E10" s="24"/>
      <c r="F10" s="24">
        <v>313</v>
      </c>
      <c r="G10" s="24">
        <v>27</v>
      </c>
      <c r="H10" s="24"/>
      <c r="I10" s="24">
        <v>261</v>
      </c>
      <c r="J10" s="24">
        <v>24</v>
      </c>
      <c r="K10" s="24"/>
      <c r="L10" s="24">
        <v>170</v>
      </c>
      <c r="M10" s="24">
        <v>17</v>
      </c>
      <c r="N10" s="24"/>
      <c r="O10" s="24">
        <f t="shared" si="0"/>
        <v>87</v>
      </c>
      <c r="P10" s="24">
        <v>89</v>
      </c>
      <c r="Q10" s="17"/>
      <c r="R10" s="28">
        <f t="shared" si="1"/>
        <v>0.97752808988764039</v>
      </c>
      <c r="T10" s="27"/>
    </row>
    <row r="11" spans="2:20" s="5" customFormat="1" ht="15" customHeight="1" x14ac:dyDescent="0.15">
      <c r="B11" s="10">
        <v>14</v>
      </c>
      <c r="C11" s="24">
        <v>258</v>
      </c>
      <c r="D11" s="24">
        <v>23</v>
      </c>
      <c r="E11" s="24"/>
      <c r="F11" s="24">
        <v>293</v>
      </c>
      <c r="G11" s="24">
        <v>27</v>
      </c>
      <c r="H11" s="24"/>
      <c r="I11" s="24">
        <v>245</v>
      </c>
      <c r="J11" s="24">
        <v>17</v>
      </c>
      <c r="K11" s="24"/>
      <c r="L11" s="24">
        <v>151</v>
      </c>
      <c r="M11" s="24">
        <v>7</v>
      </c>
      <c r="N11" s="24"/>
      <c r="O11" s="24">
        <f t="shared" si="0"/>
        <v>74</v>
      </c>
      <c r="P11" s="24">
        <v>74</v>
      </c>
      <c r="Q11" s="17"/>
      <c r="R11" s="28">
        <f t="shared" si="1"/>
        <v>1</v>
      </c>
      <c r="T11" s="27"/>
    </row>
    <row r="12" spans="2:20" s="5" customFormat="1" ht="15" customHeight="1" x14ac:dyDescent="0.15">
      <c r="B12" s="10">
        <v>15</v>
      </c>
      <c r="C12" s="24">
        <v>193</v>
      </c>
      <c r="D12" s="24">
        <v>19</v>
      </c>
      <c r="E12" s="24"/>
      <c r="F12" s="24">
        <v>216</v>
      </c>
      <c r="G12" s="24">
        <v>23</v>
      </c>
      <c r="H12" s="24"/>
      <c r="I12" s="24">
        <v>216</v>
      </c>
      <c r="J12" s="24">
        <v>25</v>
      </c>
      <c r="K12" s="24"/>
      <c r="L12" s="24">
        <v>117</v>
      </c>
      <c r="M12" s="24">
        <v>14</v>
      </c>
      <c r="N12" s="24"/>
      <c r="O12" s="24">
        <f t="shared" si="0"/>
        <v>81</v>
      </c>
      <c r="P12" s="24">
        <v>81</v>
      </c>
      <c r="Q12" s="17"/>
      <c r="R12" s="28">
        <f t="shared" si="1"/>
        <v>1</v>
      </c>
      <c r="T12" s="27"/>
    </row>
    <row r="13" spans="2:20" s="5" customFormat="1" ht="15" customHeight="1" x14ac:dyDescent="0.15">
      <c r="B13" s="10">
        <v>16</v>
      </c>
      <c r="C13" s="24">
        <v>233</v>
      </c>
      <c r="D13" s="24">
        <v>22</v>
      </c>
      <c r="E13" s="24"/>
      <c r="F13" s="24">
        <v>246</v>
      </c>
      <c r="G13" s="24">
        <v>24</v>
      </c>
      <c r="H13" s="24"/>
      <c r="I13" s="24">
        <v>239</v>
      </c>
      <c r="J13" s="24">
        <v>22</v>
      </c>
      <c r="K13" s="24"/>
      <c r="L13" s="24">
        <v>125</v>
      </c>
      <c r="M13" s="24">
        <v>16</v>
      </c>
      <c r="N13" s="24"/>
      <c r="O13" s="24">
        <f t="shared" si="0"/>
        <v>84</v>
      </c>
      <c r="P13" s="24">
        <v>84</v>
      </c>
      <c r="Q13" s="17"/>
      <c r="R13" s="28">
        <f t="shared" si="1"/>
        <v>1</v>
      </c>
      <c r="T13" s="27"/>
    </row>
    <row r="14" spans="2:20" s="5" customFormat="1" ht="15" customHeight="1" x14ac:dyDescent="0.15">
      <c r="B14" s="10">
        <v>17</v>
      </c>
      <c r="C14" s="24">
        <v>322</v>
      </c>
      <c r="D14" s="24">
        <v>25</v>
      </c>
      <c r="E14" s="24"/>
      <c r="F14" s="24">
        <v>331</v>
      </c>
      <c r="G14" s="24">
        <v>28</v>
      </c>
      <c r="H14" s="24"/>
      <c r="I14" s="24">
        <v>306</v>
      </c>
      <c r="J14" s="24">
        <v>19</v>
      </c>
      <c r="K14" s="24"/>
      <c r="L14" s="24">
        <v>201</v>
      </c>
      <c r="M14" s="24">
        <v>12</v>
      </c>
      <c r="N14" s="24"/>
      <c r="O14" s="24">
        <f t="shared" si="0"/>
        <v>84</v>
      </c>
      <c r="P14" s="24">
        <v>84</v>
      </c>
      <c r="Q14" s="17"/>
      <c r="R14" s="28">
        <f t="shared" si="1"/>
        <v>1</v>
      </c>
      <c r="T14" s="27"/>
    </row>
    <row r="15" spans="2:20" s="5" customFormat="1" ht="15" customHeight="1" x14ac:dyDescent="0.15">
      <c r="B15" s="10">
        <v>18</v>
      </c>
      <c r="C15" s="24">
        <v>407</v>
      </c>
      <c r="D15" s="24">
        <v>21</v>
      </c>
      <c r="E15" s="24"/>
      <c r="F15" s="24">
        <v>416</v>
      </c>
      <c r="G15" s="24">
        <v>22</v>
      </c>
      <c r="H15" s="24"/>
      <c r="I15" s="24">
        <v>352</v>
      </c>
      <c r="J15" s="24">
        <v>18</v>
      </c>
      <c r="K15" s="24"/>
      <c r="L15" s="24">
        <v>280</v>
      </c>
      <c r="M15" s="24">
        <v>16</v>
      </c>
      <c r="N15" s="24"/>
      <c r="O15" s="24">
        <f t="shared" si="0"/>
        <v>77</v>
      </c>
      <c r="P15" s="24">
        <v>78</v>
      </c>
      <c r="Q15" s="17"/>
      <c r="R15" s="28">
        <f t="shared" si="1"/>
        <v>0.98717948717948723</v>
      </c>
      <c r="T15" s="27"/>
    </row>
    <row r="16" spans="2:20" s="5" customFormat="1" ht="15" customHeight="1" x14ac:dyDescent="0.15">
      <c r="B16" s="10">
        <v>19</v>
      </c>
      <c r="C16" s="24">
        <v>464</v>
      </c>
      <c r="D16" s="24">
        <v>25</v>
      </c>
      <c r="E16" s="24"/>
      <c r="F16" s="24">
        <v>481</v>
      </c>
      <c r="G16" s="24">
        <v>18</v>
      </c>
      <c r="H16" s="24"/>
      <c r="I16" s="24">
        <v>445</v>
      </c>
      <c r="J16" s="24">
        <v>30</v>
      </c>
      <c r="K16" s="24"/>
      <c r="L16" s="24">
        <v>322</v>
      </c>
      <c r="M16" s="24">
        <v>15</v>
      </c>
      <c r="N16" s="24"/>
      <c r="O16" s="24">
        <f t="shared" si="0"/>
        <v>88</v>
      </c>
      <c r="P16" s="24">
        <v>88</v>
      </c>
      <c r="Q16" s="17"/>
      <c r="R16" s="28">
        <f t="shared" si="1"/>
        <v>1</v>
      </c>
      <c r="T16" s="27"/>
    </row>
    <row r="17" spans="2:20" s="5" customFormat="1" ht="15" customHeight="1" x14ac:dyDescent="0.15">
      <c r="B17" s="10">
        <v>20</v>
      </c>
      <c r="C17" s="24">
        <v>496</v>
      </c>
      <c r="D17" s="24">
        <v>29</v>
      </c>
      <c r="E17" s="24"/>
      <c r="F17" s="24">
        <v>491</v>
      </c>
      <c r="G17" s="24">
        <v>21</v>
      </c>
      <c r="H17" s="24"/>
      <c r="I17" s="24">
        <v>464</v>
      </c>
      <c r="J17" s="24">
        <v>28</v>
      </c>
      <c r="K17" s="24"/>
      <c r="L17" s="24">
        <v>335</v>
      </c>
      <c r="M17" s="24">
        <v>23</v>
      </c>
      <c r="N17" s="24"/>
      <c r="O17" s="24">
        <f t="shared" si="0"/>
        <v>101</v>
      </c>
      <c r="P17" s="24">
        <f>SUM(D17,G17,J17,M17)</f>
        <v>101</v>
      </c>
      <c r="Q17" s="17"/>
      <c r="R17" s="28">
        <f t="shared" si="1"/>
        <v>1</v>
      </c>
      <c r="T17" s="27"/>
    </row>
    <row r="18" spans="2:20" s="5" customFormat="1" ht="15" customHeight="1" x14ac:dyDescent="0.15">
      <c r="B18" s="10">
        <v>21</v>
      </c>
      <c r="C18" s="24">
        <v>517</v>
      </c>
      <c r="D18" s="24">
        <v>18</v>
      </c>
      <c r="E18" s="24"/>
      <c r="F18" s="24">
        <v>497</v>
      </c>
      <c r="G18" s="24">
        <v>28</v>
      </c>
      <c r="H18" s="24"/>
      <c r="I18" s="24">
        <v>451</v>
      </c>
      <c r="J18" s="24">
        <v>19</v>
      </c>
      <c r="K18" s="24"/>
      <c r="L18" s="24">
        <v>300</v>
      </c>
      <c r="M18" s="24">
        <v>11</v>
      </c>
      <c r="N18" s="24"/>
      <c r="O18" s="24">
        <f t="shared" si="0"/>
        <v>76</v>
      </c>
      <c r="P18" s="24">
        <v>77</v>
      </c>
      <c r="Q18" s="17"/>
      <c r="R18" s="28">
        <f t="shared" si="1"/>
        <v>0.98701298701298701</v>
      </c>
      <c r="T18" s="27"/>
    </row>
    <row r="19" spans="2:20" x14ac:dyDescent="0.15">
      <c r="B19" s="10">
        <v>22</v>
      </c>
      <c r="C19" s="25">
        <v>376</v>
      </c>
      <c r="D19" s="25">
        <v>27</v>
      </c>
      <c r="E19" s="25"/>
      <c r="F19" s="25">
        <v>376</v>
      </c>
      <c r="G19" s="25">
        <v>36</v>
      </c>
      <c r="H19" s="25"/>
      <c r="I19" s="25">
        <v>388</v>
      </c>
      <c r="J19" s="25">
        <v>26</v>
      </c>
      <c r="K19" s="25"/>
      <c r="L19" s="25">
        <v>265</v>
      </c>
      <c r="M19" s="25">
        <v>19</v>
      </c>
      <c r="N19" s="25"/>
      <c r="O19" s="24">
        <f t="shared" si="0"/>
        <v>108</v>
      </c>
      <c r="P19" s="25">
        <v>110</v>
      </c>
      <c r="Q19" s="18"/>
      <c r="R19" s="28">
        <f t="shared" si="1"/>
        <v>0.98181818181818181</v>
      </c>
      <c r="T19" s="27"/>
    </row>
    <row r="20" spans="2:20" x14ac:dyDescent="0.15">
      <c r="B20" s="10">
        <v>23</v>
      </c>
      <c r="C20" s="25">
        <v>405</v>
      </c>
      <c r="D20" s="25">
        <v>26</v>
      </c>
      <c r="E20" s="25"/>
      <c r="F20" s="25">
        <v>415</v>
      </c>
      <c r="G20" s="25">
        <v>21</v>
      </c>
      <c r="H20" s="25"/>
      <c r="I20" s="25">
        <v>413</v>
      </c>
      <c r="J20" s="25">
        <v>26</v>
      </c>
      <c r="K20" s="25"/>
      <c r="L20" s="25">
        <v>254</v>
      </c>
      <c r="M20" s="25">
        <v>24</v>
      </c>
      <c r="N20" s="25"/>
      <c r="O20" s="24">
        <f t="shared" si="0"/>
        <v>97</v>
      </c>
      <c r="P20" s="25">
        <v>98</v>
      </c>
      <c r="Q20" s="18"/>
      <c r="R20" s="28">
        <f t="shared" si="1"/>
        <v>0.98979591836734693</v>
      </c>
      <c r="T20" s="27"/>
    </row>
    <row r="21" spans="2:20" x14ac:dyDescent="0.15">
      <c r="B21" s="10">
        <v>24</v>
      </c>
      <c r="C21" s="25">
        <v>465</v>
      </c>
      <c r="D21" s="25">
        <v>29</v>
      </c>
      <c r="E21" s="25"/>
      <c r="F21" s="25">
        <v>484</v>
      </c>
      <c r="G21" s="25">
        <v>30</v>
      </c>
      <c r="H21" s="25"/>
      <c r="I21" s="25">
        <v>422</v>
      </c>
      <c r="J21" s="25">
        <v>21</v>
      </c>
      <c r="K21" s="25"/>
      <c r="L21" s="25">
        <v>253</v>
      </c>
      <c r="M21" s="25">
        <v>21</v>
      </c>
      <c r="N21" s="25"/>
      <c r="O21" s="24">
        <f t="shared" si="0"/>
        <v>101</v>
      </c>
      <c r="P21" s="25">
        <v>102</v>
      </c>
      <c r="Q21" s="18"/>
      <c r="R21" s="28">
        <f t="shared" si="1"/>
        <v>0.99019607843137258</v>
      </c>
      <c r="T21" s="27"/>
    </row>
    <row r="22" spans="2:20" x14ac:dyDescent="0.15">
      <c r="B22" s="10">
        <v>25</v>
      </c>
      <c r="C22" s="25">
        <v>511</v>
      </c>
      <c r="D22" s="25">
        <v>26</v>
      </c>
      <c r="E22" s="25"/>
      <c r="F22" s="25">
        <v>510</v>
      </c>
      <c r="G22" s="25">
        <v>31</v>
      </c>
      <c r="H22" s="25"/>
      <c r="I22" s="25">
        <v>455</v>
      </c>
      <c r="J22" s="25">
        <v>26</v>
      </c>
      <c r="K22" s="25"/>
      <c r="L22" s="25">
        <v>314</v>
      </c>
      <c r="M22" s="25">
        <v>25</v>
      </c>
      <c r="N22" s="25"/>
      <c r="O22" s="24">
        <f t="shared" si="0"/>
        <v>108</v>
      </c>
      <c r="P22" s="25">
        <v>109</v>
      </c>
      <c r="Q22" s="18"/>
      <c r="R22" s="28">
        <f t="shared" si="1"/>
        <v>0.99082568807339455</v>
      </c>
      <c r="T22" s="27"/>
    </row>
    <row r="23" spans="2:20" x14ac:dyDescent="0.15">
      <c r="B23" s="10">
        <v>26</v>
      </c>
      <c r="C23" s="34">
        <v>524</v>
      </c>
      <c r="D23" s="26">
        <v>17</v>
      </c>
      <c r="E23" s="26"/>
      <c r="F23" s="26">
        <v>568</v>
      </c>
      <c r="G23" s="26">
        <v>23</v>
      </c>
      <c r="H23" s="26"/>
      <c r="I23" s="26">
        <v>527</v>
      </c>
      <c r="J23" s="26">
        <v>27</v>
      </c>
      <c r="K23" s="26"/>
      <c r="L23" s="26">
        <v>348</v>
      </c>
      <c r="M23" s="26">
        <v>28</v>
      </c>
      <c r="N23" s="26"/>
      <c r="O23" s="24">
        <f t="shared" si="0"/>
        <v>95</v>
      </c>
      <c r="P23" s="26">
        <v>95</v>
      </c>
      <c r="Q23" s="19"/>
      <c r="R23" s="28">
        <f t="shared" si="1"/>
        <v>1</v>
      </c>
      <c r="T23" s="27"/>
    </row>
    <row r="24" spans="2:20" s="1" customFormat="1" ht="13.5" customHeight="1" x14ac:dyDescent="0.15">
      <c r="B24" s="11">
        <v>27</v>
      </c>
      <c r="C24" s="34">
        <v>704</v>
      </c>
      <c r="D24" s="26">
        <v>25</v>
      </c>
      <c r="E24" s="26"/>
      <c r="F24" s="26">
        <v>739</v>
      </c>
      <c r="G24" s="26">
        <v>22</v>
      </c>
      <c r="H24" s="26"/>
      <c r="I24" s="26">
        <v>708</v>
      </c>
      <c r="J24" s="26">
        <v>24</v>
      </c>
      <c r="K24" s="26"/>
      <c r="L24" s="26">
        <v>482</v>
      </c>
      <c r="M24" s="26">
        <v>19</v>
      </c>
      <c r="N24" s="26"/>
      <c r="O24" s="24">
        <f t="shared" si="0"/>
        <v>90</v>
      </c>
      <c r="P24" s="26">
        <v>91</v>
      </c>
      <c r="Q24" s="19"/>
      <c r="R24" s="28">
        <f t="shared" si="1"/>
        <v>0.98901098901098905</v>
      </c>
      <c r="T24" s="27"/>
    </row>
    <row r="25" spans="2:20" ht="13.5" customHeight="1" x14ac:dyDescent="0.15">
      <c r="B25" s="11">
        <v>28</v>
      </c>
      <c r="C25" s="34">
        <v>783</v>
      </c>
      <c r="D25" s="26">
        <v>34</v>
      </c>
      <c r="E25" s="34"/>
      <c r="F25" s="26">
        <v>814</v>
      </c>
      <c r="G25" s="26">
        <v>22</v>
      </c>
      <c r="H25" s="26"/>
      <c r="I25" s="26">
        <v>786</v>
      </c>
      <c r="J25" s="26">
        <v>26</v>
      </c>
      <c r="K25" s="26"/>
      <c r="L25" s="26">
        <v>528</v>
      </c>
      <c r="M25" s="26">
        <v>14</v>
      </c>
      <c r="N25" s="26"/>
      <c r="O25" s="24">
        <f t="shared" si="0"/>
        <v>96</v>
      </c>
      <c r="P25" s="26">
        <v>96</v>
      </c>
      <c r="Q25" s="19"/>
      <c r="R25" s="28">
        <f t="shared" si="1"/>
        <v>1</v>
      </c>
      <c r="T25" s="27"/>
    </row>
    <row r="26" spans="2:20" ht="13.5" customHeight="1" x14ac:dyDescent="0.15">
      <c r="B26" s="11">
        <v>29</v>
      </c>
      <c r="C26" s="34">
        <v>931</v>
      </c>
      <c r="D26" s="26">
        <v>27</v>
      </c>
      <c r="E26" s="34"/>
      <c r="F26" s="26">
        <v>954</v>
      </c>
      <c r="G26" s="26">
        <v>28</v>
      </c>
      <c r="H26" s="26"/>
      <c r="I26" s="26">
        <v>935</v>
      </c>
      <c r="J26" s="26">
        <v>27</v>
      </c>
      <c r="K26" s="26"/>
      <c r="L26" s="26">
        <v>622</v>
      </c>
      <c r="M26" s="26">
        <v>31</v>
      </c>
      <c r="N26" s="26"/>
      <c r="O26" s="24">
        <f t="shared" si="0"/>
        <v>113</v>
      </c>
      <c r="P26" s="26">
        <v>114</v>
      </c>
      <c r="Q26" s="19"/>
      <c r="R26" s="28">
        <f t="shared" ref="R26:R29" si="2">O26/P26</f>
        <v>0.99122807017543857</v>
      </c>
      <c r="T26" s="27"/>
    </row>
    <row r="27" spans="2:20" ht="13.5" customHeight="1" x14ac:dyDescent="0.15">
      <c r="B27" s="11">
        <v>30</v>
      </c>
      <c r="C27" s="33">
        <v>999</v>
      </c>
      <c r="D27" s="26">
        <v>26</v>
      </c>
      <c r="E27" s="33"/>
      <c r="F27" s="26">
        <v>1029</v>
      </c>
      <c r="G27" s="26">
        <v>27</v>
      </c>
      <c r="H27" s="33"/>
      <c r="I27" s="26">
        <v>1012</v>
      </c>
      <c r="J27" s="26">
        <v>30</v>
      </c>
      <c r="K27" s="33"/>
      <c r="L27" s="26">
        <v>680</v>
      </c>
      <c r="M27" s="26">
        <v>25</v>
      </c>
      <c r="N27" s="33"/>
      <c r="O27" s="24">
        <f t="shared" si="0"/>
        <v>108</v>
      </c>
      <c r="P27" s="26">
        <v>108</v>
      </c>
      <c r="Q27" s="35"/>
      <c r="R27" s="36">
        <f t="shared" si="2"/>
        <v>1</v>
      </c>
      <c r="T27" s="27"/>
    </row>
    <row r="28" spans="2:20" ht="13.5" customHeight="1" x14ac:dyDescent="0.15">
      <c r="B28" s="11">
        <v>1</v>
      </c>
      <c r="C28" s="33">
        <v>1026</v>
      </c>
      <c r="D28" s="26">
        <v>24</v>
      </c>
      <c r="E28" s="33"/>
      <c r="F28" s="26">
        <v>1070</v>
      </c>
      <c r="G28" s="26">
        <v>28</v>
      </c>
      <c r="H28" s="33"/>
      <c r="I28" s="26">
        <v>1049</v>
      </c>
      <c r="J28" s="26">
        <v>20</v>
      </c>
      <c r="K28" s="33"/>
      <c r="L28" s="26">
        <v>691</v>
      </c>
      <c r="M28" s="26">
        <v>28</v>
      </c>
      <c r="N28" s="33"/>
      <c r="O28" s="24">
        <f t="shared" si="0"/>
        <v>100</v>
      </c>
      <c r="P28" s="26">
        <v>100</v>
      </c>
      <c r="Q28" s="35"/>
      <c r="R28" s="36">
        <f t="shared" si="2"/>
        <v>1</v>
      </c>
      <c r="T28" s="27"/>
    </row>
    <row r="29" spans="2:20" ht="13.5" customHeight="1" x14ac:dyDescent="0.15">
      <c r="B29" s="11">
        <v>2</v>
      </c>
      <c r="C29" s="26">
        <v>975</v>
      </c>
      <c r="D29" s="26">
        <v>27</v>
      </c>
      <c r="E29" s="26"/>
      <c r="F29" s="26">
        <v>1001</v>
      </c>
      <c r="G29" s="26">
        <v>27</v>
      </c>
      <c r="H29" s="26"/>
      <c r="I29" s="26">
        <v>973</v>
      </c>
      <c r="J29" s="26">
        <v>25</v>
      </c>
      <c r="K29" s="26"/>
      <c r="L29" s="26">
        <v>677</v>
      </c>
      <c r="M29" s="26">
        <v>20</v>
      </c>
      <c r="N29" s="26"/>
      <c r="O29" s="24">
        <f t="shared" si="0"/>
        <v>99</v>
      </c>
      <c r="P29" s="26">
        <v>101</v>
      </c>
      <c r="Q29" s="19"/>
      <c r="R29" s="36">
        <f t="shared" si="2"/>
        <v>0.98019801980198018</v>
      </c>
      <c r="T29" s="27"/>
    </row>
    <row r="30" spans="2:20" ht="13.5" customHeight="1" x14ac:dyDescent="0.15">
      <c r="B30" s="11">
        <v>3</v>
      </c>
      <c r="C30" s="26">
        <v>955</v>
      </c>
      <c r="D30" s="26">
        <v>24</v>
      </c>
      <c r="E30" s="26"/>
      <c r="F30" s="26">
        <v>996</v>
      </c>
      <c r="G30" s="26">
        <v>23</v>
      </c>
      <c r="H30" s="26"/>
      <c r="I30" s="26">
        <v>966</v>
      </c>
      <c r="J30" s="26">
        <v>24</v>
      </c>
      <c r="K30" s="26"/>
      <c r="L30" s="26">
        <v>693</v>
      </c>
      <c r="M30" s="26">
        <v>22</v>
      </c>
      <c r="N30" s="26"/>
      <c r="O30" s="24">
        <f t="shared" si="0"/>
        <v>93</v>
      </c>
      <c r="P30" s="26">
        <v>96</v>
      </c>
      <c r="Q30" s="19"/>
      <c r="R30" s="36">
        <f t="shared" ref="R30:R31" si="3">O30/P30</f>
        <v>0.96875</v>
      </c>
      <c r="T30" s="27"/>
    </row>
    <row r="31" spans="2:20" ht="13.5" customHeight="1" x14ac:dyDescent="0.15">
      <c r="B31" s="11">
        <v>4</v>
      </c>
      <c r="C31" s="47">
        <v>806</v>
      </c>
      <c r="D31" s="47">
        <v>23</v>
      </c>
      <c r="E31" s="48"/>
      <c r="F31" s="47">
        <v>840</v>
      </c>
      <c r="G31" s="47">
        <v>25</v>
      </c>
      <c r="H31" s="48"/>
      <c r="I31" s="47">
        <v>805</v>
      </c>
      <c r="J31" s="47">
        <v>23</v>
      </c>
      <c r="K31" s="48"/>
      <c r="L31" s="47">
        <v>585</v>
      </c>
      <c r="M31" s="47">
        <v>26</v>
      </c>
      <c r="N31" s="48"/>
      <c r="O31" s="25">
        <f t="shared" si="0"/>
        <v>97</v>
      </c>
      <c r="P31" s="47">
        <v>99</v>
      </c>
      <c r="Q31" s="48"/>
      <c r="R31" s="49">
        <f t="shared" si="3"/>
        <v>0.97979797979797978</v>
      </c>
    </row>
    <row r="32" spans="2:20" x14ac:dyDescent="0.15">
      <c r="B32" s="11">
        <v>5</v>
      </c>
      <c r="C32" s="47">
        <v>1326</v>
      </c>
      <c r="D32" s="47">
        <v>20</v>
      </c>
      <c r="E32" s="48"/>
      <c r="F32" s="47">
        <v>1362</v>
      </c>
      <c r="G32" s="47">
        <v>27</v>
      </c>
      <c r="H32" s="48"/>
      <c r="I32" s="47">
        <v>1323</v>
      </c>
      <c r="J32" s="47">
        <v>21</v>
      </c>
      <c r="K32" s="48"/>
      <c r="L32" s="47">
        <v>1007</v>
      </c>
      <c r="M32" s="47">
        <v>26</v>
      </c>
      <c r="N32" s="48"/>
      <c r="O32" s="25">
        <f t="shared" ref="O32" si="4">D32+G32+J32+M32</f>
        <v>94</v>
      </c>
      <c r="P32" s="47">
        <v>96</v>
      </c>
      <c r="Q32" s="48"/>
      <c r="R32" s="49">
        <f t="shared" ref="R32" si="5">O32/P32</f>
        <v>0.97916666666666663</v>
      </c>
    </row>
  </sheetData>
  <mergeCells count="9">
    <mergeCell ref="B4:B5"/>
    <mergeCell ref="B2:C2"/>
    <mergeCell ref="O4:O5"/>
    <mergeCell ref="R4:R5"/>
    <mergeCell ref="C4:D4"/>
    <mergeCell ref="F4:G4"/>
    <mergeCell ref="I4:J4"/>
    <mergeCell ref="L4:M4"/>
    <mergeCell ref="P4:P5"/>
  </mergeCells>
  <phoneticPr fontId="1"/>
  <pageMargins left="0.59055118110236227" right="0.16" top="0.98425196850393704" bottom="0.98425196850393704" header="0.51181102362204722" footer="0.51181102362204722"/>
  <pageSetup paperSize="9" scale="9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3"/>
  <sheetViews>
    <sheetView zoomScaleNormal="100" workbookViewId="0">
      <pane xSplit="1" ySplit="4" topLeftCell="B26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3.5" x14ac:dyDescent="0.15"/>
  <sheetData>
    <row r="2" spans="1:7" ht="14.25" thickBot="1" x14ac:dyDescent="0.2">
      <c r="A2" s="54" t="s">
        <v>7</v>
      </c>
      <c r="B2" s="54"/>
      <c r="C2" s="54"/>
    </row>
    <row r="3" spans="1:7" ht="15.75" customHeight="1" x14ac:dyDescent="0.15">
      <c r="G3" s="32" t="s">
        <v>14</v>
      </c>
    </row>
    <row r="4" spans="1:7" s="1" customFormat="1" ht="14.25" thickBot="1" x14ac:dyDescent="0.2">
      <c r="A4" s="12" t="s">
        <v>5</v>
      </c>
      <c r="B4" s="4" t="s">
        <v>0</v>
      </c>
      <c r="C4" s="4" t="s">
        <v>1</v>
      </c>
      <c r="D4" s="4" t="s">
        <v>2</v>
      </c>
      <c r="E4" s="4" t="s">
        <v>3</v>
      </c>
      <c r="F4" s="7" t="s">
        <v>8</v>
      </c>
      <c r="G4" s="4" t="s">
        <v>4</v>
      </c>
    </row>
    <row r="5" spans="1:7" s="1" customFormat="1" x14ac:dyDescent="0.15">
      <c r="A5" s="13">
        <v>9</v>
      </c>
      <c r="B5" s="3">
        <f>ROUND('17）求人会社数'!C6/'17）求人会社数'!D6,1)</f>
        <v>15.3</v>
      </c>
      <c r="C5" s="3">
        <f>ROUND('17）求人会社数'!F6/'17）求人会社数'!G6,1)</f>
        <v>20.3</v>
      </c>
      <c r="D5" s="3">
        <f>ROUND('17）求人会社数'!I6/'17）求人会社数'!J6,1)</f>
        <v>15.9</v>
      </c>
      <c r="E5" s="3">
        <f>ROUND('17）求人会社数'!L6/'17）求人会社数'!M6,1)</f>
        <v>10.9</v>
      </c>
      <c r="F5" s="3">
        <f>ROUND(AVERAGE(B5:E5),1)</f>
        <v>15.6</v>
      </c>
      <c r="G5" s="29">
        <f>'17）求人会社数'!R6*100</f>
        <v>100</v>
      </c>
    </row>
    <row r="6" spans="1:7" s="1" customFormat="1" x14ac:dyDescent="0.15">
      <c r="A6" s="14">
        <v>10</v>
      </c>
      <c r="B6" s="2">
        <f>ROUND('17）求人会社数'!C7/'17）求人会社数'!D7,1)</f>
        <v>17.7</v>
      </c>
      <c r="C6" s="2">
        <f>ROUND('17）求人会社数'!F7/'17）求人会社数'!G7,1)</f>
        <v>13.2</v>
      </c>
      <c r="D6" s="2">
        <f>ROUND('17）求人会社数'!I7/'17）求人会社数'!J7,1)</f>
        <v>11</v>
      </c>
      <c r="E6" s="2">
        <f>ROUND('17）求人会社数'!L7/'17）求人会社数'!M7,1)</f>
        <v>12.5</v>
      </c>
      <c r="F6" s="2">
        <f t="shared" ref="F6:F10" si="0">ROUND(AVERAGE(B6:E6),1)</f>
        <v>13.6</v>
      </c>
      <c r="G6" s="30">
        <f>'17）求人会社数'!R7*100</f>
        <v>100</v>
      </c>
    </row>
    <row r="7" spans="1:7" s="1" customFormat="1" x14ac:dyDescent="0.15">
      <c r="A7" s="13">
        <v>11</v>
      </c>
      <c r="B7" s="2">
        <f>ROUND('17）求人会社数'!C8/'17）求人会社数'!D8,1)</f>
        <v>11.6</v>
      </c>
      <c r="C7" s="2">
        <f>ROUND('17）求人会社数'!F8/'17）求人会社数'!G8,1)</f>
        <v>14.1</v>
      </c>
      <c r="D7" s="2">
        <f>ROUND('17）求人会社数'!I8/'17）求人会社数'!J8,1)</f>
        <v>7.9</v>
      </c>
      <c r="E7" s="2">
        <f>ROUND('17）求人会社数'!L8/'17）求人会社数'!M8,1)</f>
        <v>7.4</v>
      </c>
      <c r="F7" s="2">
        <f t="shared" si="0"/>
        <v>10.3</v>
      </c>
      <c r="G7" s="30">
        <f>'17）求人会社数'!R8*100</f>
        <v>100</v>
      </c>
    </row>
    <row r="8" spans="1:7" x14ac:dyDescent="0.15">
      <c r="A8" s="14">
        <v>12</v>
      </c>
      <c r="B8" s="2">
        <f>ROUND('17）求人会社数'!C9/'17）求人会社数'!D9,1)</f>
        <v>12.8</v>
      </c>
      <c r="C8" s="2">
        <f>ROUND('17）求人会社数'!F9/'17）求人会社数'!G9,1)</f>
        <v>13.7</v>
      </c>
      <c r="D8" s="2">
        <f>ROUND('17）求人会社数'!I9/'17）求人会社数'!J9,1)</f>
        <v>7.9</v>
      </c>
      <c r="E8" s="2">
        <f>ROUND('17）求人会社数'!L9/'17）求人会社数'!M9,1)</f>
        <v>11.4</v>
      </c>
      <c r="F8" s="2">
        <f t="shared" si="0"/>
        <v>11.5</v>
      </c>
      <c r="G8" s="30">
        <f>'17）求人会社数'!R9*100</f>
        <v>100</v>
      </c>
    </row>
    <row r="9" spans="1:7" x14ac:dyDescent="0.15">
      <c r="A9" s="13">
        <v>13</v>
      </c>
      <c r="B9" s="2">
        <f>ROUND('17）求人会社数'!C10/'17）求人会社数'!D10,1)</f>
        <v>13.6</v>
      </c>
      <c r="C9" s="2">
        <f>ROUND('17）求人会社数'!F10/'17）求人会社数'!G10,1)</f>
        <v>11.6</v>
      </c>
      <c r="D9" s="2">
        <f>ROUND('17）求人会社数'!I10/'17）求人会社数'!J10,1)</f>
        <v>10.9</v>
      </c>
      <c r="E9" s="2">
        <f>ROUND('17）求人会社数'!L10/'17）求人会社数'!M10,1)</f>
        <v>10</v>
      </c>
      <c r="F9" s="2">
        <f t="shared" si="0"/>
        <v>11.5</v>
      </c>
      <c r="G9" s="31">
        <f>'17）求人会社数'!R10*100</f>
        <v>97.752808988764045</v>
      </c>
    </row>
    <row r="10" spans="1:7" x14ac:dyDescent="0.15">
      <c r="A10" s="14">
        <v>14</v>
      </c>
      <c r="B10" s="2">
        <f>ROUND('17）求人会社数'!C11/'17）求人会社数'!D11,1)</f>
        <v>11.2</v>
      </c>
      <c r="C10" s="2">
        <f>ROUND('17）求人会社数'!F11/'17）求人会社数'!G11,1)</f>
        <v>10.9</v>
      </c>
      <c r="D10" s="2">
        <f>ROUND('17）求人会社数'!I11/'17）求人会社数'!J11,1)</f>
        <v>14.4</v>
      </c>
      <c r="E10" s="2">
        <f>ROUND('17）求人会社数'!L11/'17）求人会社数'!M11,1)</f>
        <v>21.6</v>
      </c>
      <c r="F10" s="2">
        <f t="shared" si="0"/>
        <v>14.5</v>
      </c>
      <c r="G10" s="30">
        <f>'17）求人会社数'!R11*100</f>
        <v>100</v>
      </c>
    </row>
    <row r="11" spans="1:7" x14ac:dyDescent="0.15">
      <c r="A11" s="13">
        <v>15</v>
      </c>
      <c r="B11" s="2">
        <f>ROUND('17）求人会社数'!C12/'17）求人会社数'!D12,1)</f>
        <v>10.199999999999999</v>
      </c>
      <c r="C11" s="2">
        <f>ROUND('17）求人会社数'!F12/'17）求人会社数'!G12,1)</f>
        <v>9.4</v>
      </c>
      <c r="D11" s="2">
        <f>ROUND('17）求人会社数'!I12/'17）求人会社数'!J12,1)</f>
        <v>8.6</v>
      </c>
      <c r="E11" s="2">
        <f>ROUND('17）求人会社数'!L12/'17）求人会社数'!M12,1)</f>
        <v>8.4</v>
      </c>
      <c r="F11" s="2">
        <f t="shared" ref="F11:F16" si="1">ROUND(AVERAGE(B11:E11),1)</f>
        <v>9.1999999999999993</v>
      </c>
      <c r="G11" s="30">
        <f>'17）求人会社数'!R12*100</f>
        <v>100</v>
      </c>
    </row>
    <row r="12" spans="1:7" x14ac:dyDescent="0.15">
      <c r="A12" s="14">
        <v>16</v>
      </c>
      <c r="B12" s="2">
        <f>ROUND('17）求人会社数'!C13/'17）求人会社数'!D13,1)</f>
        <v>10.6</v>
      </c>
      <c r="C12" s="2">
        <f>ROUND('17）求人会社数'!F13/'17）求人会社数'!G13,1)</f>
        <v>10.3</v>
      </c>
      <c r="D12" s="2">
        <f>ROUND('17）求人会社数'!I13/'17）求人会社数'!J13,1)</f>
        <v>10.9</v>
      </c>
      <c r="E12" s="2">
        <f>ROUND('17）求人会社数'!L13/'17）求人会社数'!M13,1)</f>
        <v>7.8</v>
      </c>
      <c r="F12" s="2">
        <f t="shared" si="1"/>
        <v>9.9</v>
      </c>
      <c r="G12" s="30">
        <f>'17）求人会社数'!R13*100</f>
        <v>100</v>
      </c>
    </row>
    <row r="13" spans="1:7" x14ac:dyDescent="0.15">
      <c r="A13" s="13">
        <v>17</v>
      </c>
      <c r="B13" s="2">
        <f>ROUND('17）求人会社数'!C14/'17）求人会社数'!D14,1)</f>
        <v>12.9</v>
      </c>
      <c r="C13" s="2">
        <f>ROUND('17）求人会社数'!F14/'17）求人会社数'!G14,1)</f>
        <v>11.8</v>
      </c>
      <c r="D13" s="2">
        <f>ROUND('17）求人会社数'!I14/'17）求人会社数'!J14,1)</f>
        <v>16.100000000000001</v>
      </c>
      <c r="E13" s="2">
        <f>ROUND('17）求人会社数'!L14/'17）求人会社数'!M14,1)</f>
        <v>16.8</v>
      </c>
      <c r="F13" s="2">
        <f t="shared" si="1"/>
        <v>14.4</v>
      </c>
      <c r="G13" s="30">
        <f>'17）求人会社数'!R14*100</f>
        <v>100</v>
      </c>
    </row>
    <row r="14" spans="1:7" x14ac:dyDescent="0.15">
      <c r="A14" s="14">
        <v>18</v>
      </c>
      <c r="B14" s="2">
        <f>ROUND('17）求人会社数'!C15/'17）求人会社数'!D15,1)</f>
        <v>19.399999999999999</v>
      </c>
      <c r="C14" s="2">
        <f>ROUND('17）求人会社数'!F15/'17）求人会社数'!G15,1)</f>
        <v>18.899999999999999</v>
      </c>
      <c r="D14" s="2">
        <f>ROUND('17）求人会社数'!I15/'17）求人会社数'!J15,1)</f>
        <v>19.600000000000001</v>
      </c>
      <c r="E14" s="2">
        <f>ROUND('17）求人会社数'!L15/'17）求人会社数'!M15,1)</f>
        <v>17.5</v>
      </c>
      <c r="F14" s="2">
        <f t="shared" si="1"/>
        <v>18.899999999999999</v>
      </c>
      <c r="G14" s="31">
        <f>'17）求人会社数'!R15*100</f>
        <v>98.71794871794873</v>
      </c>
    </row>
    <row r="15" spans="1:7" x14ac:dyDescent="0.15">
      <c r="A15" s="13">
        <v>19</v>
      </c>
      <c r="B15" s="2">
        <f>ROUND('17）求人会社数'!C16/'17）求人会社数'!D16,1)</f>
        <v>18.600000000000001</v>
      </c>
      <c r="C15" s="2">
        <f>ROUND('17）求人会社数'!F16/'17）求人会社数'!G16,1)</f>
        <v>26.7</v>
      </c>
      <c r="D15" s="2">
        <f>ROUND('17）求人会社数'!I16/'17）求人会社数'!J16,1)</f>
        <v>14.8</v>
      </c>
      <c r="E15" s="2">
        <f>ROUND('17）求人会社数'!L16/'17）求人会社数'!M16,1)</f>
        <v>21.5</v>
      </c>
      <c r="F15" s="2">
        <f t="shared" si="1"/>
        <v>20.399999999999999</v>
      </c>
      <c r="G15" s="30">
        <f>'17）求人会社数'!R16*100</f>
        <v>100</v>
      </c>
    </row>
    <row r="16" spans="1:7" x14ac:dyDescent="0.15">
      <c r="A16" s="14">
        <v>20</v>
      </c>
      <c r="B16" s="2">
        <f>ROUND('17）求人会社数'!C17/'17）求人会社数'!D17,1)</f>
        <v>17.100000000000001</v>
      </c>
      <c r="C16" s="2">
        <f>ROUND('17）求人会社数'!F17/'17）求人会社数'!G17,1)</f>
        <v>23.4</v>
      </c>
      <c r="D16" s="2">
        <f>ROUND('17）求人会社数'!I17/'17）求人会社数'!J17,1)</f>
        <v>16.600000000000001</v>
      </c>
      <c r="E16" s="2">
        <f>ROUND('17）求人会社数'!L17/'17）求人会社数'!M17,1)</f>
        <v>14.6</v>
      </c>
      <c r="F16" s="2">
        <f t="shared" si="1"/>
        <v>17.899999999999999</v>
      </c>
      <c r="G16" s="30">
        <f>'17）求人会社数'!R17*100</f>
        <v>100</v>
      </c>
    </row>
    <row r="17" spans="1:7" x14ac:dyDescent="0.15">
      <c r="A17" s="13">
        <v>21</v>
      </c>
      <c r="B17" s="2">
        <f>ROUND('17）求人会社数'!C18/'17）求人会社数'!D18,1)</f>
        <v>28.7</v>
      </c>
      <c r="C17" s="2">
        <f>ROUND('17）求人会社数'!F18/'17）求人会社数'!G18,1)</f>
        <v>17.8</v>
      </c>
      <c r="D17" s="2">
        <f>ROUND('17）求人会社数'!I18/'17）求人会社数'!J18,1)</f>
        <v>23.7</v>
      </c>
      <c r="E17" s="2">
        <f>ROUND('17）求人会社数'!L18/'17）求人会社数'!M18,1)</f>
        <v>27.3</v>
      </c>
      <c r="F17" s="2">
        <f t="shared" ref="F17:F20" si="2">ROUND(AVERAGE(B17:E17),1)</f>
        <v>24.4</v>
      </c>
      <c r="G17" s="31">
        <f>'17）求人会社数'!R18*100</f>
        <v>98.701298701298697</v>
      </c>
    </row>
    <row r="18" spans="1:7" x14ac:dyDescent="0.15">
      <c r="A18" s="14">
        <v>22</v>
      </c>
      <c r="B18" s="2">
        <f>ROUND('17）求人会社数'!C19/'17）求人会社数'!D19,1)</f>
        <v>13.9</v>
      </c>
      <c r="C18" s="2">
        <f>ROUND('17）求人会社数'!F19/'17）求人会社数'!G19,1)</f>
        <v>10.4</v>
      </c>
      <c r="D18" s="2">
        <f>ROUND('17）求人会社数'!I19/'17）求人会社数'!J19,1)</f>
        <v>14.9</v>
      </c>
      <c r="E18" s="2">
        <f>ROUND('17）求人会社数'!L19/'17）求人会社数'!M19,1)</f>
        <v>13.9</v>
      </c>
      <c r="F18" s="2">
        <f t="shared" si="2"/>
        <v>13.3</v>
      </c>
      <c r="G18" s="31">
        <f>'17）求人会社数'!R19*100</f>
        <v>98.181818181818187</v>
      </c>
    </row>
    <row r="19" spans="1:7" x14ac:dyDescent="0.15">
      <c r="A19" s="13">
        <v>23</v>
      </c>
      <c r="B19" s="2">
        <f>ROUND('17）求人会社数'!C20/'17）求人会社数'!D20,1)</f>
        <v>15.6</v>
      </c>
      <c r="C19" s="2">
        <f>ROUND('17）求人会社数'!F20/'17）求人会社数'!G20,1)</f>
        <v>19.8</v>
      </c>
      <c r="D19" s="2">
        <f>ROUND('17）求人会社数'!I20/'17）求人会社数'!J20,1)</f>
        <v>15.9</v>
      </c>
      <c r="E19" s="2">
        <f>ROUND('17）求人会社数'!L20/'17）求人会社数'!M20,1)</f>
        <v>10.6</v>
      </c>
      <c r="F19" s="2">
        <f t="shared" si="2"/>
        <v>15.5</v>
      </c>
      <c r="G19" s="31">
        <f>'17）求人会社数'!R20*100</f>
        <v>98.979591836734699</v>
      </c>
    </row>
    <row r="20" spans="1:7" x14ac:dyDescent="0.15">
      <c r="A20" s="13">
        <v>24</v>
      </c>
      <c r="B20" s="2">
        <f>ROUND('17）求人会社数'!C21/'17）求人会社数'!D21,1)</f>
        <v>16</v>
      </c>
      <c r="C20" s="2">
        <f>ROUND('17）求人会社数'!F21/'17）求人会社数'!G21,1)</f>
        <v>16.100000000000001</v>
      </c>
      <c r="D20" s="2">
        <f>ROUND('17）求人会社数'!I21/'17）求人会社数'!J21,1)</f>
        <v>20.100000000000001</v>
      </c>
      <c r="E20" s="2">
        <f>ROUND('17）求人会社数'!L21/'17）求人会社数'!M21,1)</f>
        <v>12</v>
      </c>
      <c r="F20" s="2">
        <f t="shared" si="2"/>
        <v>16.100000000000001</v>
      </c>
      <c r="G20" s="31">
        <f>'17）求人会社数'!R21*100</f>
        <v>99.019607843137265</v>
      </c>
    </row>
    <row r="21" spans="1:7" x14ac:dyDescent="0.15">
      <c r="A21" s="13">
        <v>25</v>
      </c>
      <c r="B21" s="2">
        <f>ROUND('17）求人会社数'!C22/'17）求人会社数'!D22,1)</f>
        <v>19.7</v>
      </c>
      <c r="C21" s="2">
        <f>ROUND('17）求人会社数'!F22/'17）求人会社数'!G22,1)</f>
        <v>16.5</v>
      </c>
      <c r="D21" s="2">
        <f>ROUND('17）求人会社数'!I22/'17）求人会社数'!J22,1)</f>
        <v>17.5</v>
      </c>
      <c r="E21" s="2">
        <f>ROUND('17）求人会社数'!L22/'17）求人会社数'!M22,1)</f>
        <v>12.6</v>
      </c>
      <c r="F21" s="2">
        <f t="shared" ref="F21" si="3">ROUND(AVERAGE(B21:E21),1)</f>
        <v>16.600000000000001</v>
      </c>
      <c r="G21" s="31">
        <f>'17）求人会社数'!R22*100</f>
        <v>99.082568807339456</v>
      </c>
    </row>
    <row r="22" spans="1:7" x14ac:dyDescent="0.15">
      <c r="A22" s="13">
        <v>26</v>
      </c>
      <c r="B22" s="2">
        <f>ROUND('17）求人会社数'!C23/'17）求人会社数'!D23,1)</f>
        <v>30.8</v>
      </c>
      <c r="C22" s="2">
        <f>ROUND('17）求人会社数'!F23/'17）求人会社数'!G23,1)</f>
        <v>24.7</v>
      </c>
      <c r="D22" s="2">
        <f>ROUND('17）求人会社数'!I23/'17）求人会社数'!J23,1)</f>
        <v>19.5</v>
      </c>
      <c r="E22" s="2">
        <f>ROUND('17）求人会社数'!L23/'17）求人会社数'!M23,1)</f>
        <v>12.4</v>
      </c>
      <c r="F22" s="2">
        <f t="shared" ref="F22" si="4">ROUND(AVERAGE(B22:E22),1)</f>
        <v>21.9</v>
      </c>
      <c r="G22" s="30">
        <f>'17）求人会社数'!R23*100</f>
        <v>100</v>
      </c>
    </row>
    <row r="23" spans="1:7" x14ac:dyDescent="0.15">
      <c r="A23" s="13">
        <v>27</v>
      </c>
      <c r="B23" s="2">
        <f>ROUND('17）求人会社数'!C24/'17）求人会社数'!D24,1)</f>
        <v>28.2</v>
      </c>
      <c r="C23" s="2">
        <f>ROUND('17）求人会社数'!F24/'17）求人会社数'!G24,1)</f>
        <v>33.6</v>
      </c>
      <c r="D23" s="2">
        <f>ROUND('17）求人会社数'!I24/'17）求人会社数'!J24,1)</f>
        <v>29.5</v>
      </c>
      <c r="E23" s="2">
        <f>ROUND('17）求人会社数'!L24/'17）求人会社数'!M24,1)</f>
        <v>25.4</v>
      </c>
      <c r="F23" s="2">
        <f t="shared" ref="F23" si="5">ROUND(AVERAGE(B23:E23),1)</f>
        <v>29.2</v>
      </c>
      <c r="G23" s="31">
        <f>'17）求人会社数'!R24*100</f>
        <v>98.901098901098905</v>
      </c>
    </row>
    <row r="24" spans="1:7" x14ac:dyDescent="0.15">
      <c r="A24" s="13">
        <v>28</v>
      </c>
      <c r="B24" s="2">
        <f>ROUND('17）求人会社数'!C25/'17）求人会社数'!D25,1)</f>
        <v>23</v>
      </c>
      <c r="C24" s="2">
        <f>ROUND('17）求人会社数'!F25/'17）求人会社数'!G25,1)</f>
        <v>37</v>
      </c>
      <c r="D24" s="2">
        <f>ROUND('17）求人会社数'!I25/'17）求人会社数'!J25,1)</f>
        <v>30.2</v>
      </c>
      <c r="E24" s="2">
        <f>ROUND('17）求人会社数'!L25/'17）求人会社数'!M25,1)</f>
        <v>37.700000000000003</v>
      </c>
      <c r="F24" s="2">
        <f t="shared" ref="F24:F30" si="6">ROUND(AVERAGE(B24:E24),1)</f>
        <v>32</v>
      </c>
      <c r="G24" s="30">
        <f>'17）求人会社数'!R25*100</f>
        <v>100</v>
      </c>
    </row>
    <row r="25" spans="1:7" x14ac:dyDescent="0.15">
      <c r="A25" s="14">
        <v>29</v>
      </c>
      <c r="B25" s="2">
        <f>ROUND('17）求人会社数'!C26/'17）求人会社数'!D26,1)</f>
        <v>34.5</v>
      </c>
      <c r="C25" s="2">
        <f>ROUND('17）求人会社数'!F26/'17）求人会社数'!G26,1)</f>
        <v>34.1</v>
      </c>
      <c r="D25" s="2">
        <f>ROUND('17）求人会社数'!I26/'17）求人会社数'!J26,1)</f>
        <v>34.6</v>
      </c>
      <c r="E25" s="2">
        <f>ROUND('17）求人会社数'!L26/'17）求人会社数'!M26,1)</f>
        <v>20.100000000000001</v>
      </c>
      <c r="F25" s="2">
        <f t="shared" si="6"/>
        <v>30.8</v>
      </c>
      <c r="G25" s="31">
        <f>'17）求人会社数'!R26*100</f>
        <v>99.122807017543863</v>
      </c>
    </row>
    <row r="26" spans="1:7" x14ac:dyDescent="0.15">
      <c r="A26" s="14">
        <v>30</v>
      </c>
      <c r="B26" s="2">
        <f>ROUND('17）求人会社数'!C27/'17）求人会社数'!D27,1)</f>
        <v>38.4</v>
      </c>
      <c r="C26" s="2">
        <f>ROUND('17）求人会社数'!F27/'17）求人会社数'!G27,1)</f>
        <v>38.1</v>
      </c>
      <c r="D26" s="2">
        <f>ROUND('17）求人会社数'!I27/'17）求人会社数'!J27,1)</f>
        <v>33.700000000000003</v>
      </c>
      <c r="E26" s="2">
        <f>ROUND('17）求人会社数'!L27/'17）求人会社数'!M27,1)</f>
        <v>27.2</v>
      </c>
      <c r="F26" s="2">
        <f t="shared" si="6"/>
        <v>34.4</v>
      </c>
      <c r="G26" s="31">
        <f>'17）求人会社数'!R27*100</f>
        <v>100</v>
      </c>
    </row>
    <row r="27" spans="1:7" x14ac:dyDescent="0.15">
      <c r="A27" s="14">
        <v>1</v>
      </c>
      <c r="B27" s="2">
        <f>ROUND('17）求人会社数'!C28/'17）求人会社数'!D28,1)</f>
        <v>42.8</v>
      </c>
      <c r="C27" s="2">
        <f>ROUND('17）求人会社数'!F28/'17）求人会社数'!G28,1)</f>
        <v>38.200000000000003</v>
      </c>
      <c r="D27" s="2">
        <f>ROUND('17）求人会社数'!I28/'17）求人会社数'!J28,1)</f>
        <v>52.5</v>
      </c>
      <c r="E27" s="2">
        <f>ROUND('17）求人会社数'!L28/'17）求人会社数'!M28,1)</f>
        <v>24.7</v>
      </c>
      <c r="F27" s="2">
        <f t="shared" si="6"/>
        <v>39.6</v>
      </c>
      <c r="G27" s="31">
        <f>'17）求人会社数'!R28*100</f>
        <v>100</v>
      </c>
    </row>
    <row r="28" spans="1:7" x14ac:dyDescent="0.15">
      <c r="A28" s="14">
        <v>2</v>
      </c>
      <c r="B28" s="2">
        <f>ROUND('17）求人会社数'!C29/'17）求人会社数'!D29,1)</f>
        <v>36.1</v>
      </c>
      <c r="C28" s="2">
        <f>ROUND('17）求人会社数'!F29/'17）求人会社数'!G29,1)</f>
        <v>37.1</v>
      </c>
      <c r="D28" s="2">
        <f>ROUND('17）求人会社数'!I29/'17）求人会社数'!J29,1)</f>
        <v>38.9</v>
      </c>
      <c r="E28" s="2">
        <f>ROUND('17）求人会社数'!L29/'17）求人会社数'!M29,1)</f>
        <v>33.9</v>
      </c>
      <c r="F28" s="2">
        <f t="shared" si="6"/>
        <v>36.5</v>
      </c>
      <c r="G28" s="31">
        <f>'17）求人会社数'!R29*100</f>
        <v>98.019801980198025</v>
      </c>
    </row>
    <row r="29" spans="1:7" x14ac:dyDescent="0.15">
      <c r="A29" s="14">
        <v>3</v>
      </c>
      <c r="B29" s="2">
        <f>ROUND('17）求人会社数'!C30/'17）求人会社数'!D30,1)</f>
        <v>39.799999999999997</v>
      </c>
      <c r="C29" s="2">
        <f>ROUND('17）求人会社数'!F30/'17）求人会社数'!G30,1)</f>
        <v>43.3</v>
      </c>
      <c r="D29" s="2">
        <f>ROUND('17）求人会社数'!I30/'17）求人会社数'!J30,1)</f>
        <v>40.299999999999997</v>
      </c>
      <c r="E29" s="2">
        <f>ROUND('17）求人会社数'!L30/'17）求人会社数'!M30,1)</f>
        <v>31.5</v>
      </c>
      <c r="F29" s="2">
        <f t="shared" si="6"/>
        <v>38.700000000000003</v>
      </c>
      <c r="G29" s="31">
        <f>'17）求人会社数'!R30*100</f>
        <v>96.875</v>
      </c>
    </row>
    <row r="30" spans="1:7" x14ac:dyDescent="0.15">
      <c r="A30" s="14">
        <v>4</v>
      </c>
      <c r="B30" s="2">
        <f>ROUND('17）求人会社数'!C31/'17）求人会社数'!D31,1)</f>
        <v>35</v>
      </c>
      <c r="C30" s="2">
        <f>ROUND('17）求人会社数'!F31/'17）求人会社数'!G31,1)</f>
        <v>33.6</v>
      </c>
      <c r="D30" s="2">
        <f>ROUND('17）求人会社数'!I31/'17）求人会社数'!J31,1)</f>
        <v>35</v>
      </c>
      <c r="E30" s="2">
        <f>ROUND('17）求人会社数'!L31/'17）求人会社数'!M31,1)</f>
        <v>22.5</v>
      </c>
      <c r="F30" s="2">
        <f t="shared" si="6"/>
        <v>31.5</v>
      </c>
      <c r="G30" s="31">
        <f>'17）求人会社数'!R31*100</f>
        <v>97.979797979797979</v>
      </c>
    </row>
    <row r="31" spans="1:7" x14ac:dyDescent="0.15">
      <c r="A31" s="14">
        <v>5</v>
      </c>
      <c r="B31" s="2">
        <f>ROUND('17）求人会社数'!C32/'17）求人会社数'!D32,1)</f>
        <v>66.3</v>
      </c>
      <c r="C31" s="2">
        <f>ROUND('17）求人会社数'!F32/'17）求人会社数'!G32,1)</f>
        <v>50.4</v>
      </c>
      <c r="D31" s="2">
        <f>ROUND('17）求人会社数'!I32/'17）求人会社数'!J32,1)</f>
        <v>63</v>
      </c>
      <c r="E31" s="2">
        <f>ROUND('17）求人会社数'!L32/'17）求人会社数'!M32,1)</f>
        <v>38.700000000000003</v>
      </c>
      <c r="F31" s="2">
        <f t="shared" ref="F31" si="7">ROUND(AVERAGE(B31:E31),1)</f>
        <v>54.6</v>
      </c>
      <c r="G31" s="31">
        <f>'17）求人会社数'!R32*100</f>
        <v>97.916666666666657</v>
      </c>
    </row>
    <row r="32" spans="1:7" x14ac:dyDescent="0.15">
      <c r="A32" s="15" t="s">
        <v>15</v>
      </c>
    </row>
    <row r="33" spans="1:1" x14ac:dyDescent="0.15">
      <c r="A33" s="15"/>
    </row>
  </sheetData>
  <mergeCells count="1">
    <mergeCell ref="A2:C2"/>
  </mergeCells>
  <phoneticPr fontId="1"/>
  <printOptions horizontalCentered="1"/>
  <pageMargins left="0.59055118110236227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2"/>
  <sheetViews>
    <sheetView zoomScaleNormal="100" workbookViewId="0">
      <pane xSplit="1" ySplit="5" topLeftCell="B15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3.5" x14ac:dyDescent="0.15"/>
  <cols>
    <col min="1" max="1" width="17.25" customWidth="1"/>
    <col min="2" max="4" width="8.625" customWidth="1"/>
  </cols>
  <sheetData>
    <row r="2" spans="2:4" ht="17.25" customHeight="1" x14ac:dyDescent="0.15">
      <c r="B2" s="61" t="s">
        <v>23</v>
      </c>
      <c r="C2" s="61"/>
      <c r="D2" s="61"/>
    </row>
    <row r="3" spans="2:4" ht="17.25" customHeight="1" x14ac:dyDescent="0.15"/>
    <row r="4" spans="2:4" x14ac:dyDescent="0.15">
      <c r="D4" s="45" t="s">
        <v>22</v>
      </c>
    </row>
    <row r="5" spans="2:4" s="44" customFormat="1" ht="16.5" customHeight="1" thickBot="1" x14ac:dyDescent="0.2">
      <c r="B5" s="12" t="s">
        <v>5</v>
      </c>
      <c r="C5" s="7" t="s">
        <v>21</v>
      </c>
      <c r="D5" s="7" t="s">
        <v>20</v>
      </c>
    </row>
    <row r="6" spans="2:4" s="5" customFormat="1" ht="16.5" customHeight="1" x14ac:dyDescent="0.15">
      <c r="B6" s="13">
        <v>9</v>
      </c>
      <c r="C6" s="43">
        <v>6</v>
      </c>
      <c r="D6" s="3">
        <v>70</v>
      </c>
    </row>
    <row r="7" spans="2:4" s="5" customFormat="1" ht="16.5" customHeight="1" x14ac:dyDescent="0.15">
      <c r="B7" s="14">
        <v>10</v>
      </c>
      <c r="C7" s="42">
        <v>7</v>
      </c>
      <c r="D7" s="2">
        <v>72</v>
      </c>
    </row>
    <row r="8" spans="2:4" s="5" customFormat="1" ht="16.5" customHeight="1" x14ac:dyDescent="0.15">
      <c r="B8" s="14">
        <v>11</v>
      </c>
      <c r="C8" s="42">
        <v>15</v>
      </c>
      <c r="D8" s="2">
        <v>59</v>
      </c>
    </row>
    <row r="9" spans="2:4" s="5" customFormat="1" ht="16.5" customHeight="1" x14ac:dyDescent="0.15">
      <c r="B9" s="14">
        <v>12</v>
      </c>
      <c r="C9" s="42">
        <v>11</v>
      </c>
      <c r="D9" s="2">
        <v>73</v>
      </c>
    </row>
    <row r="10" spans="2:4" s="5" customFormat="1" ht="16.5" customHeight="1" x14ac:dyDescent="0.15">
      <c r="B10" s="14">
        <v>13</v>
      </c>
      <c r="C10" s="42">
        <v>7</v>
      </c>
      <c r="D10" s="2">
        <v>80</v>
      </c>
    </row>
    <row r="11" spans="2:4" s="5" customFormat="1" ht="16.5" customHeight="1" x14ac:dyDescent="0.15">
      <c r="B11" s="14">
        <v>14</v>
      </c>
      <c r="C11" s="42">
        <v>11</v>
      </c>
      <c r="D11" s="42">
        <v>63</v>
      </c>
    </row>
    <row r="12" spans="2:4" s="5" customFormat="1" ht="15.75" customHeight="1" x14ac:dyDescent="0.15">
      <c r="B12" s="14">
        <v>15</v>
      </c>
      <c r="C12" s="2">
        <v>8</v>
      </c>
      <c r="D12" s="2">
        <v>73</v>
      </c>
    </row>
    <row r="13" spans="2:4" s="5" customFormat="1" ht="15.75" customHeight="1" x14ac:dyDescent="0.15">
      <c r="B13" s="14">
        <v>16</v>
      </c>
      <c r="C13" s="2">
        <v>12</v>
      </c>
      <c r="D13" s="2">
        <v>72</v>
      </c>
    </row>
    <row r="14" spans="2:4" s="5" customFormat="1" ht="15.75" customHeight="1" x14ac:dyDescent="0.15">
      <c r="B14" s="14">
        <v>17</v>
      </c>
      <c r="C14" s="2">
        <v>5</v>
      </c>
      <c r="D14" s="2">
        <v>79</v>
      </c>
    </row>
    <row r="15" spans="2:4" s="5" customFormat="1" ht="15.75" customHeight="1" x14ac:dyDescent="0.15">
      <c r="B15" s="14">
        <v>18</v>
      </c>
      <c r="C15" s="2">
        <v>13</v>
      </c>
      <c r="D15" s="2">
        <v>64</v>
      </c>
    </row>
    <row r="16" spans="2:4" s="5" customFormat="1" ht="15.75" customHeight="1" x14ac:dyDescent="0.15">
      <c r="B16" s="14">
        <v>19</v>
      </c>
      <c r="C16" s="2">
        <v>9</v>
      </c>
      <c r="D16" s="2">
        <v>79</v>
      </c>
    </row>
    <row r="17" spans="2:4" s="5" customFormat="1" ht="15.75" customHeight="1" x14ac:dyDescent="0.15">
      <c r="B17" s="14">
        <v>20</v>
      </c>
      <c r="C17" s="2">
        <v>9</v>
      </c>
      <c r="D17" s="2">
        <v>92</v>
      </c>
    </row>
    <row r="18" spans="2:4" s="5" customFormat="1" ht="15.75" customHeight="1" x14ac:dyDescent="0.15">
      <c r="B18" s="14">
        <v>21</v>
      </c>
      <c r="C18" s="2">
        <v>13</v>
      </c>
      <c r="D18" s="2">
        <v>63</v>
      </c>
    </row>
    <row r="19" spans="2:4" s="5" customFormat="1" ht="15.75" customHeight="1" x14ac:dyDescent="0.15">
      <c r="B19" s="14">
        <v>22</v>
      </c>
      <c r="C19" s="2">
        <v>12</v>
      </c>
      <c r="D19" s="2">
        <v>96</v>
      </c>
    </row>
    <row r="20" spans="2:4" ht="15.75" customHeight="1" x14ac:dyDescent="0.15">
      <c r="B20" s="14">
        <v>23</v>
      </c>
      <c r="C20" s="42">
        <v>8</v>
      </c>
      <c r="D20" s="42">
        <v>89</v>
      </c>
    </row>
    <row r="21" spans="2:4" ht="15.75" customHeight="1" x14ac:dyDescent="0.15">
      <c r="B21" s="14">
        <v>24</v>
      </c>
      <c r="C21" s="42">
        <v>15</v>
      </c>
      <c r="D21" s="42">
        <v>101</v>
      </c>
    </row>
    <row r="22" spans="2:4" ht="15.75" customHeight="1" x14ac:dyDescent="0.15">
      <c r="B22" s="14">
        <v>25</v>
      </c>
      <c r="C22" s="42">
        <v>16</v>
      </c>
      <c r="D22" s="42">
        <v>92</v>
      </c>
    </row>
    <row r="23" spans="2:4" ht="15.75" customHeight="1" x14ac:dyDescent="0.15">
      <c r="B23" s="14">
        <v>26</v>
      </c>
      <c r="C23" s="42">
        <v>10</v>
      </c>
      <c r="D23" s="42">
        <v>85</v>
      </c>
    </row>
    <row r="24" spans="2:4" s="1" customFormat="1" ht="15.75" customHeight="1" x14ac:dyDescent="0.15">
      <c r="B24" s="11">
        <v>27</v>
      </c>
      <c r="C24" s="40">
        <v>8</v>
      </c>
      <c r="D24" s="40">
        <v>82</v>
      </c>
    </row>
    <row r="25" spans="2:4" ht="15.75" customHeight="1" x14ac:dyDescent="0.15">
      <c r="B25" s="11">
        <v>28</v>
      </c>
      <c r="C25" s="40">
        <v>14</v>
      </c>
      <c r="D25" s="40">
        <v>82</v>
      </c>
    </row>
    <row r="26" spans="2:4" ht="15.75" customHeight="1" x14ac:dyDescent="0.15">
      <c r="B26" s="11">
        <v>29</v>
      </c>
      <c r="C26" s="40">
        <v>8</v>
      </c>
      <c r="D26" s="40">
        <v>105</v>
      </c>
    </row>
    <row r="27" spans="2:4" ht="15.75" customHeight="1" x14ac:dyDescent="0.15">
      <c r="B27" s="11">
        <v>30</v>
      </c>
      <c r="C27" s="41">
        <v>8</v>
      </c>
      <c r="D27" s="40">
        <v>100</v>
      </c>
    </row>
    <row r="28" spans="2:4" ht="15.75" customHeight="1" x14ac:dyDescent="0.15">
      <c r="B28" s="11">
        <v>1</v>
      </c>
      <c r="C28" s="41">
        <v>6</v>
      </c>
      <c r="D28" s="40">
        <v>94</v>
      </c>
    </row>
    <row r="29" spans="2:4" ht="15.75" customHeight="1" x14ac:dyDescent="0.15">
      <c r="B29" s="11">
        <v>2</v>
      </c>
      <c r="C29" s="41">
        <v>11</v>
      </c>
      <c r="D29" s="41">
        <v>88</v>
      </c>
    </row>
    <row r="30" spans="2:4" ht="15.75" customHeight="1" x14ac:dyDescent="0.15">
      <c r="B30" s="11">
        <v>3</v>
      </c>
      <c r="C30" s="41">
        <v>5</v>
      </c>
      <c r="D30" s="41">
        <v>88</v>
      </c>
    </row>
    <row r="31" spans="2:4" ht="15.75" customHeight="1" x14ac:dyDescent="0.15">
      <c r="B31" s="11">
        <v>4</v>
      </c>
      <c r="C31" s="40">
        <v>5</v>
      </c>
      <c r="D31" s="40">
        <v>92</v>
      </c>
    </row>
    <row r="32" spans="2:4" ht="15.75" customHeight="1" x14ac:dyDescent="0.15">
      <c r="B32" s="11">
        <v>5</v>
      </c>
      <c r="C32" s="40">
        <v>3</v>
      </c>
      <c r="D32" s="40">
        <v>91</v>
      </c>
    </row>
  </sheetData>
  <mergeCells count="1">
    <mergeCell ref="B2:D2"/>
  </mergeCells>
  <phoneticPr fontId="1"/>
  <printOptions horizontalCentered="1"/>
  <pageMargins left="0.9055118110236221" right="0.16" top="0.6692913385826772" bottom="0.6299212598425196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目次</vt:lpstr>
      <vt:lpstr>17）求人会社数</vt:lpstr>
      <vt:lpstr>18）求人倍率、就職率</vt:lpstr>
      <vt:lpstr>19）県内外への就職割合</vt:lpstr>
    </vt:vector>
  </TitlesOfParts>
  <Company>sasebo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hyakutake</dc:creator>
  <cp:lastModifiedBy>池田　愛【佐世保】</cp:lastModifiedBy>
  <cp:lastPrinted>2024-06-10T00:27:02Z</cp:lastPrinted>
  <dcterms:created xsi:type="dcterms:W3CDTF">2002-11-20T10:01:54Z</dcterms:created>
  <dcterms:modified xsi:type="dcterms:W3CDTF">2024-06-10T00:27:30Z</dcterms:modified>
</cp:coreProperties>
</file>